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6" r:id="rId1"/>
    <sheet name="모바일상품권" sheetId="3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L30" i="6" l="1"/>
  <c r="K30" i="6"/>
  <c r="I30" i="6"/>
  <c r="H30" i="6"/>
  <c r="N29" i="6"/>
  <c r="M29" i="6"/>
  <c r="N28" i="6" l="1"/>
  <c r="M28" i="6"/>
  <c r="N27" i="6"/>
  <c r="M27" i="6"/>
  <c r="M24" i="6" l="1"/>
  <c r="M25" i="6" s="1"/>
  <c r="M26" i="6" s="1"/>
  <c r="N24" i="6"/>
  <c r="N25" i="6"/>
  <c r="N26" i="6" s="1"/>
  <c r="M22" i="6" l="1"/>
  <c r="N22" i="6"/>
  <c r="M23" i="6"/>
  <c r="N23" i="6"/>
  <c r="M20" i="6"/>
  <c r="M21" i="6" s="1"/>
  <c r="N20" i="6"/>
  <c r="N21" i="6" s="1"/>
  <c r="L8" i="3" l="1"/>
  <c r="N8" i="3" s="1"/>
  <c r="K8" i="3"/>
  <c r="M8" i="3" s="1"/>
  <c r="I8" i="3"/>
  <c r="H8" i="3"/>
  <c r="N7" i="3"/>
  <c r="M7" i="3"/>
  <c r="M19" i="6"/>
  <c r="I7" i="3"/>
  <c r="N6" i="3" l="1"/>
  <c r="M6" i="3"/>
  <c r="M30" i="6" l="1"/>
  <c r="M6" i="6"/>
  <c r="M7" i="6" s="1"/>
  <c r="M8" i="6" s="1"/>
  <c r="M9" i="6" s="1"/>
  <c r="M10" i="6" s="1"/>
  <c r="M11" i="6" s="1"/>
  <c r="M12" i="6" s="1"/>
  <c r="M13" i="6" s="1"/>
  <c r="M14" i="6" s="1"/>
  <c r="M15" i="6" s="1"/>
  <c r="M16" i="6" s="1"/>
  <c r="M17" i="6" s="1"/>
  <c r="M18" i="6" s="1"/>
  <c r="I6" i="6"/>
  <c r="N30" i="6" s="1"/>
  <c r="N6" i="6" l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I6" i="3"/>
  <c r="L7" i="5" l="1"/>
  <c r="K7" i="5"/>
  <c r="M7" i="5" s="1"/>
  <c r="H7" i="5"/>
  <c r="M6" i="5"/>
  <c r="I6" i="5"/>
  <c r="I7" i="5" s="1"/>
  <c r="N7" i="5" s="1"/>
  <c r="N6" i="5" l="1"/>
</calcChain>
</file>

<file path=xl/sharedStrings.xml><?xml version="1.0" encoding="utf-8"?>
<sst xmlns="http://schemas.openxmlformats.org/spreadsheetml/2006/main" count="236" uniqueCount="84">
  <si>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</si>
  <si>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</si>
  <si>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</si>
  <si>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</si>
  <si>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</si>
  <si>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</si>
  <si>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</si>
  <si>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</si>
  <si>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</si>
  <si>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</si>
  <si>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</si>
  <si>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</si>
  <si>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</si>
  <si>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</si>
  <si>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</si>
  <si>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</si>
  <si>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</si>
  <si>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</si>
  <si>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</si>
  <si>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</si>
  <si>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</si>
  <si>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</si>
  <si>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</si>
  <si>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</si>
  <si>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</si>
  <si>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</si>
  <si>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</si>
  <si>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2022년도 잔량 이월</t>
    <phoneticPr fontId="3" type="noConversion"/>
  </si>
  <si>
    <t>기획조정실</t>
    <phoneticPr fontId="3" type="noConversion"/>
  </si>
  <si>
    <t>사:포상비</t>
    <phoneticPr fontId="3" type="noConversion"/>
  </si>
  <si>
    <t>2022년 비전전략 퀴즈대회 포상</t>
    <phoneticPr fontId="3" type="noConversion"/>
  </si>
  <si>
    <t>2023년 구매</t>
    <phoneticPr fontId="3" type="noConversion"/>
  </si>
  <si>
    <t>2023.01.12</t>
    <phoneticPr fontId="3" type="noConversion"/>
  </si>
  <si>
    <t>2023.01.02</t>
    <phoneticPr fontId="3" type="noConversion"/>
  </si>
  <si>
    <t>우수 자점감사인 포상</t>
    <phoneticPr fontId="3" type="noConversion"/>
  </si>
  <si>
    <t>2023.01.13</t>
    <phoneticPr fontId="3" type="noConversion"/>
  </si>
  <si>
    <t>2022년 3분기 우수부서 포상</t>
    <phoneticPr fontId="3" type="noConversion"/>
  </si>
  <si>
    <t>2023.01.31</t>
    <phoneticPr fontId="3" type="noConversion"/>
  </si>
  <si>
    <t xml:space="preserve">               </t>
    <phoneticPr fontId="3" type="noConversion"/>
  </si>
  <si>
    <t>경:포상비</t>
    <phoneticPr fontId="3" type="noConversion"/>
  </si>
  <si>
    <t>2023.02.02</t>
    <phoneticPr fontId="3" type="noConversion"/>
  </si>
  <si>
    <t>2023.02.20</t>
    <phoneticPr fontId="3" type="noConversion"/>
  </si>
  <si>
    <t>인사처</t>
    <phoneticPr fontId="3" type="noConversion"/>
  </si>
  <si>
    <t>2022년 하반기 직무특화형 체험형인턴 포상</t>
    <phoneticPr fontId="3" type="noConversion"/>
  </si>
  <si>
    <t>우수 처분요구서 포상</t>
    <phoneticPr fontId="3" type="noConversion"/>
  </si>
  <si>
    <t>2023.03.20</t>
    <phoneticPr fontId="3" type="noConversion"/>
  </si>
  <si>
    <t>금융기획실</t>
    <phoneticPr fontId="3" type="noConversion"/>
  </si>
  <si>
    <t>금융사업본부 실적우수 포상</t>
    <phoneticPr fontId="3" type="noConversion"/>
  </si>
  <si>
    <t>2023.03.21</t>
    <phoneticPr fontId="3" type="noConversion"/>
  </si>
  <si>
    <t>2023.03.22</t>
    <phoneticPr fontId="3" type="noConversion"/>
  </si>
  <si>
    <t>예산성과금 절감 아이디어 포상</t>
    <phoneticPr fontId="3" type="noConversion"/>
  </si>
  <si>
    <t>2023.03.23</t>
    <phoneticPr fontId="3" type="noConversion"/>
  </si>
  <si>
    <t>상품권 구매 및 사용내역(모바일상품권)</t>
    <phoneticPr fontId="3" type="noConversion"/>
  </si>
  <si>
    <t>예산절감아이디어 포상</t>
    <phoneticPr fontId="3" type="noConversion"/>
  </si>
  <si>
    <t>2023.03.28</t>
    <phoneticPr fontId="3" type="noConversion"/>
  </si>
  <si>
    <t>2023.05.16</t>
    <phoneticPr fontId="3" type="noConversion"/>
  </si>
  <si>
    <t>2023년 1분기 우수부서 포상</t>
    <phoneticPr fontId="3" type="noConversion"/>
  </si>
  <si>
    <t>도시혁신기획처</t>
    <phoneticPr fontId="3" type="noConversion"/>
  </si>
  <si>
    <t>사(기):행사비</t>
    <phoneticPr fontId="3" type="noConversion"/>
  </si>
  <si>
    <t>도시재생상품 고객만족도 포상</t>
    <phoneticPr fontId="3" type="noConversion"/>
  </si>
  <si>
    <t>2023.05.26</t>
    <phoneticPr fontId="3" type="noConversion"/>
  </si>
  <si>
    <t>온누리</t>
    <phoneticPr fontId="3" type="noConversion"/>
  </si>
  <si>
    <t>2023.06.09</t>
    <phoneticPr fontId="3" type="noConversion"/>
  </si>
  <si>
    <t>2022년 고맥만족도 우수부서 포상</t>
    <phoneticPr fontId="3" type="noConversion"/>
  </si>
  <si>
    <t>2023.06.26</t>
    <phoneticPr fontId="3" type="noConversion"/>
  </si>
  <si>
    <t>급여성복리비</t>
    <phoneticPr fontId="3" type="noConversion"/>
  </si>
  <si>
    <t>제30주년 창립기념일 격려품</t>
    <phoneticPr fontId="3" type="noConversion"/>
  </si>
  <si>
    <t>2023.06.27</t>
    <phoneticPr fontId="3" type="noConversion"/>
  </si>
  <si>
    <t>모바일</t>
    <phoneticPr fontId="3" type="noConversion"/>
  </si>
  <si>
    <t>홍보실</t>
    <phoneticPr fontId="3" type="noConversion"/>
  </si>
  <si>
    <t>사회봉사단기금예수금</t>
    <phoneticPr fontId="3" type="noConversion"/>
  </si>
  <si>
    <t>2023년 부산이전공공기관 합동봉사</t>
    <phoneticPr fontId="3" type="noConversion"/>
  </si>
  <si>
    <t>2023.07.07</t>
    <phoneticPr fontId="3" type="noConversion"/>
  </si>
  <si>
    <t>인사처</t>
    <phoneticPr fontId="3" type="noConversion"/>
  </si>
  <si>
    <t>경:행사비</t>
    <phoneticPr fontId="3" type="noConversion"/>
  </si>
  <si>
    <t>오픈캠퍼스 포상</t>
    <phoneticPr fontId="3" type="noConversion"/>
  </si>
  <si>
    <t>2023.07.26</t>
    <phoneticPr fontId="3" type="noConversion"/>
  </si>
  <si>
    <t>2023년 2분기 우수부서 포상</t>
    <phoneticPr fontId="3" type="noConversion"/>
  </si>
  <si>
    <t>2023.09.22</t>
    <phoneticPr fontId="3" type="noConversion"/>
  </si>
  <si>
    <t>2023년 혁신 페스티벌 우수부서 포상</t>
    <phoneticPr fontId="3" type="noConversion"/>
  </si>
  <si>
    <t>2023.09.25</t>
    <phoneticPr fontId="3" type="noConversion"/>
  </si>
  <si>
    <t>(2023.10.31. 기준)</t>
    <phoneticPr fontId="3" type="noConversion"/>
  </si>
  <si>
    <t>우수 청년이사 포상</t>
    <phoneticPr fontId="3" type="noConversion"/>
  </si>
  <si>
    <t>2023.10.30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</si>
</sst>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 wrapText="1"/>
    </xf>
    <xf numFmtId="49" fontId="12" fillId="0" borderId="11" xfId="0" applyNumberFormat="1" applyFont="1" applyFill="1" applyBorder="1" applyAlignment="1">
      <alignment vertical="center" wrapText="1"/>
    </xf>
    <xf numFmtId="0" fontId="11" fillId="0" borderId="0" xfId="0" applyFont="1">
      <alignment vertical="center"/>
    </xf>
    <xf numFmtId="49" fontId="12" fillId="0" borderId="4" xfId="0" applyNumberFormat="1" applyFont="1" applyFill="1" applyBorder="1" applyAlignment="1">
      <alignment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4" fontId="13" fillId="2" borderId="1" xfId="0" applyNumberFormat="1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left" vertical="center" wrapText="1"/>
    </xf>
    <xf numFmtId="41" fontId="13" fillId="2" borderId="10" xfId="1" applyFont="1" applyFill="1" applyBorder="1" applyAlignment="1">
      <alignment horizontal="left" vertical="center" wrapText="1"/>
    </xf>
    <xf numFmtId="0" fontId="13" fillId="0" borderId="12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49" fontId="13" fillId="0" borderId="10" xfId="0" applyNumberFormat="1" applyFont="1" applyFill="1" applyBorder="1" applyAlignment="1">
      <alignment horizontal="center" vertical="center" wrapText="1"/>
    </xf>
    <xf numFmtId="41" fontId="13" fillId="2" borderId="1" xfId="1" applyFont="1" applyFill="1" applyBorder="1" applyAlignment="1">
      <alignment horizontal="center" vertical="center" wrapText="1"/>
    </xf>
    <xf numFmtId="49" fontId="13" fillId="2" borderId="10" xfId="0" applyNumberFormat="1" applyFont="1" applyFill="1" applyBorder="1" applyAlignment="1">
      <alignment horizontal="center" vertical="center" wrapText="1"/>
    </xf>
    <xf numFmtId="14" fontId="13" fillId="2" borderId="10" xfId="0" applyNumberFormat="1" applyFont="1" applyFill="1" applyBorder="1" applyAlignment="1">
      <alignment horizontal="center" vertical="center" wrapText="1"/>
    </xf>
    <xf numFmtId="41" fontId="13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81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11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11</v>
      </c>
      <c r="N5" s="7" t="s">
        <v>13</v>
      </c>
      <c r="O5" s="47"/>
    </row>
    <row r="6" spans="1:15" x14ac:dyDescent="0.3">
      <c r="A6" s="30">
        <v>1</v>
      </c>
      <c r="B6" s="31" t="s">
        <v>16</v>
      </c>
      <c r="C6" s="32" t="s">
        <v>16</v>
      </c>
      <c r="D6" s="33" t="s">
        <v>27</v>
      </c>
      <c r="E6" s="33" t="s">
        <v>18</v>
      </c>
      <c r="F6" s="34" t="s">
        <v>16</v>
      </c>
      <c r="G6" s="35">
        <v>10000</v>
      </c>
      <c r="H6" s="35">
        <v>510</v>
      </c>
      <c r="I6" s="36">
        <f>G6*H6</f>
        <v>5100000</v>
      </c>
      <c r="J6" s="34" t="s">
        <v>16</v>
      </c>
      <c r="K6" s="35">
        <v>0</v>
      </c>
      <c r="L6" s="35">
        <v>0</v>
      </c>
      <c r="M6" s="35">
        <f>H6</f>
        <v>510</v>
      </c>
      <c r="N6" s="35">
        <f>I6</f>
        <v>5100000</v>
      </c>
      <c r="O6" s="6"/>
    </row>
    <row r="7" spans="1:15" x14ac:dyDescent="0.3">
      <c r="A7" s="37">
        <v>2</v>
      </c>
      <c r="B7" s="38" t="s">
        <v>28</v>
      </c>
      <c r="C7" s="39" t="s">
        <v>29</v>
      </c>
      <c r="D7" s="33" t="s">
        <v>30</v>
      </c>
      <c r="E7" s="33" t="s">
        <v>18</v>
      </c>
      <c r="F7" s="34" t="s">
        <v>16</v>
      </c>
      <c r="G7" s="40">
        <v>0</v>
      </c>
      <c r="H7" s="35">
        <v>0</v>
      </c>
      <c r="I7" s="35">
        <v>0</v>
      </c>
      <c r="J7" s="34" t="s">
        <v>33</v>
      </c>
      <c r="K7" s="35">
        <v>210</v>
      </c>
      <c r="L7" s="35">
        <v>2100000</v>
      </c>
      <c r="M7" s="35">
        <f>M6-K7+H7</f>
        <v>300</v>
      </c>
      <c r="N7" s="35">
        <f>N6-L7+I7</f>
        <v>3000000</v>
      </c>
      <c r="O7" s="11"/>
    </row>
    <row r="8" spans="1:15" s="28" customFormat="1" x14ac:dyDescent="0.3">
      <c r="A8" s="30">
        <v>3</v>
      </c>
      <c r="B8" s="38" t="s">
        <v>24</v>
      </c>
      <c r="C8" s="39" t="s">
        <v>25</v>
      </c>
      <c r="D8" s="41" t="s">
        <v>31</v>
      </c>
      <c r="E8" s="41" t="s">
        <v>18</v>
      </c>
      <c r="F8" s="42" t="s">
        <v>32</v>
      </c>
      <c r="G8" s="43">
        <v>10000</v>
      </c>
      <c r="H8" s="36">
        <v>450</v>
      </c>
      <c r="I8" s="36">
        <v>4500000</v>
      </c>
      <c r="J8" s="34" t="s">
        <v>16</v>
      </c>
      <c r="K8" s="35">
        <v>0</v>
      </c>
      <c r="L8" s="35">
        <v>0</v>
      </c>
      <c r="M8" s="35">
        <f>M7-K8+H8</f>
        <v>750</v>
      </c>
      <c r="N8" s="35">
        <f t="shared" ref="N8:N17" si="0">N7-L8+I8</f>
        <v>7500000</v>
      </c>
      <c r="O8" s="27"/>
    </row>
    <row r="9" spans="1:15" s="28" customFormat="1" x14ac:dyDescent="0.3">
      <c r="A9" s="37">
        <v>4</v>
      </c>
      <c r="B9" s="38" t="s">
        <v>23</v>
      </c>
      <c r="C9" s="39" t="s">
        <v>22</v>
      </c>
      <c r="D9" s="41" t="s">
        <v>34</v>
      </c>
      <c r="E9" s="41" t="s">
        <v>18</v>
      </c>
      <c r="F9" s="34" t="s">
        <v>16</v>
      </c>
      <c r="G9" s="40">
        <v>0</v>
      </c>
      <c r="H9" s="35">
        <v>0</v>
      </c>
      <c r="I9" s="35">
        <v>0</v>
      </c>
      <c r="J9" s="42" t="s">
        <v>35</v>
      </c>
      <c r="K9" s="36">
        <v>450</v>
      </c>
      <c r="L9" s="36">
        <v>4500000</v>
      </c>
      <c r="M9" s="35">
        <f t="shared" ref="M9:M10" si="1">M8-K9+H9</f>
        <v>300</v>
      </c>
      <c r="N9" s="35">
        <f t="shared" si="0"/>
        <v>3000000</v>
      </c>
      <c r="O9" s="27"/>
    </row>
    <row r="10" spans="1:15" x14ac:dyDescent="0.3">
      <c r="A10" s="37">
        <v>5</v>
      </c>
      <c r="B10" s="38" t="s">
        <v>28</v>
      </c>
      <c r="C10" s="39" t="s">
        <v>29</v>
      </c>
      <c r="D10" s="41" t="s">
        <v>36</v>
      </c>
      <c r="E10" s="41" t="s">
        <v>18</v>
      </c>
      <c r="F10" s="34" t="s">
        <v>16</v>
      </c>
      <c r="G10" s="40">
        <v>0</v>
      </c>
      <c r="H10" s="35">
        <v>0</v>
      </c>
      <c r="I10" s="35">
        <v>0</v>
      </c>
      <c r="J10" s="42" t="s">
        <v>37</v>
      </c>
      <c r="K10" s="36">
        <v>300</v>
      </c>
      <c r="L10" s="36">
        <v>3000000</v>
      </c>
      <c r="M10" s="35">
        <f t="shared" si="1"/>
        <v>0</v>
      </c>
      <c r="N10" s="35">
        <f t="shared" si="0"/>
        <v>0</v>
      </c>
      <c r="O10" s="11"/>
    </row>
    <row r="11" spans="1:15" s="28" customFormat="1" x14ac:dyDescent="0.3">
      <c r="A11" s="37">
        <v>6</v>
      </c>
      <c r="B11" s="38" t="s">
        <v>23</v>
      </c>
      <c r="C11" s="39" t="s">
        <v>39</v>
      </c>
      <c r="D11" s="41" t="s">
        <v>44</v>
      </c>
      <c r="E11" s="41" t="s">
        <v>18</v>
      </c>
      <c r="F11" s="42" t="s">
        <v>40</v>
      </c>
      <c r="G11" s="43">
        <v>10000</v>
      </c>
      <c r="H11" s="36">
        <v>80</v>
      </c>
      <c r="I11" s="36">
        <v>800000</v>
      </c>
      <c r="J11" s="42" t="s">
        <v>40</v>
      </c>
      <c r="K11" s="36">
        <v>80</v>
      </c>
      <c r="L11" s="36">
        <v>800000</v>
      </c>
      <c r="M11" s="35">
        <f t="shared" ref="M11:M17" si="2">M10-K11+H11</f>
        <v>0</v>
      </c>
      <c r="N11" s="35">
        <f t="shared" si="0"/>
        <v>0</v>
      </c>
      <c r="O11" s="27"/>
    </row>
    <row r="12" spans="1:15" x14ac:dyDescent="0.3">
      <c r="A12" s="37">
        <v>7</v>
      </c>
      <c r="B12" s="38" t="s">
        <v>24</v>
      </c>
      <c r="C12" s="39" t="s">
        <v>25</v>
      </c>
      <c r="D12" s="41" t="s">
        <v>31</v>
      </c>
      <c r="E12" s="41" t="s">
        <v>18</v>
      </c>
      <c r="F12" s="42" t="s">
        <v>41</v>
      </c>
      <c r="G12" s="43">
        <v>10000</v>
      </c>
      <c r="H12" s="36">
        <v>50</v>
      </c>
      <c r="I12" s="36">
        <v>500000</v>
      </c>
      <c r="J12" s="34" t="s">
        <v>16</v>
      </c>
      <c r="K12" s="35">
        <v>0</v>
      </c>
      <c r="L12" s="35">
        <v>0</v>
      </c>
      <c r="M12" s="35">
        <f t="shared" si="2"/>
        <v>50</v>
      </c>
      <c r="N12" s="35">
        <f t="shared" si="0"/>
        <v>500000</v>
      </c>
      <c r="O12" s="11"/>
    </row>
    <row r="13" spans="1:15" s="28" customFormat="1" x14ac:dyDescent="0.3">
      <c r="A13" s="37">
        <v>8</v>
      </c>
      <c r="B13" s="38" t="s">
        <v>42</v>
      </c>
      <c r="C13" s="39" t="s">
        <v>39</v>
      </c>
      <c r="D13" s="41" t="s">
        <v>43</v>
      </c>
      <c r="E13" s="41" t="s">
        <v>18</v>
      </c>
      <c r="F13" s="34" t="s">
        <v>16</v>
      </c>
      <c r="G13" s="34" t="s">
        <v>16</v>
      </c>
      <c r="H13" s="35">
        <v>0</v>
      </c>
      <c r="I13" s="35">
        <v>0</v>
      </c>
      <c r="J13" s="42" t="s">
        <v>41</v>
      </c>
      <c r="K13" s="36">
        <v>50</v>
      </c>
      <c r="L13" s="36">
        <v>500000</v>
      </c>
      <c r="M13" s="35">
        <f t="shared" si="2"/>
        <v>0</v>
      </c>
      <c r="N13" s="35">
        <f t="shared" si="0"/>
        <v>0</v>
      </c>
      <c r="O13" s="27"/>
    </row>
    <row r="14" spans="1:15" x14ac:dyDescent="0.3">
      <c r="A14" s="37">
        <v>9</v>
      </c>
      <c r="B14" s="31" t="s">
        <v>24</v>
      </c>
      <c r="C14" s="32" t="s">
        <v>25</v>
      </c>
      <c r="D14" s="41" t="s">
        <v>31</v>
      </c>
      <c r="E14" s="41" t="s">
        <v>18</v>
      </c>
      <c r="F14" s="42" t="s">
        <v>45</v>
      </c>
      <c r="G14" s="43">
        <v>10000</v>
      </c>
      <c r="H14" s="36">
        <v>520</v>
      </c>
      <c r="I14" s="36">
        <v>5200000</v>
      </c>
      <c r="J14" s="34" t="s">
        <v>16</v>
      </c>
      <c r="K14" s="35">
        <v>0</v>
      </c>
      <c r="L14" s="35">
        <v>0</v>
      </c>
      <c r="M14" s="35">
        <f t="shared" si="2"/>
        <v>520</v>
      </c>
      <c r="N14" s="35">
        <f t="shared" si="0"/>
        <v>5200000</v>
      </c>
      <c r="O14" s="11"/>
    </row>
    <row r="15" spans="1:15" s="28" customFormat="1" x14ac:dyDescent="0.3">
      <c r="A15" s="37">
        <v>10</v>
      </c>
      <c r="B15" s="31" t="s">
        <v>46</v>
      </c>
      <c r="C15" s="32" t="s">
        <v>29</v>
      </c>
      <c r="D15" s="33" t="s">
        <v>47</v>
      </c>
      <c r="E15" s="41" t="s">
        <v>18</v>
      </c>
      <c r="F15" s="34" t="s">
        <v>16</v>
      </c>
      <c r="G15" s="34" t="s">
        <v>16</v>
      </c>
      <c r="H15" s="35">
        <v>0</v>
      </c>
      <c r="I15" s="35">
        <v>0</v>
      </c>
      <c r="J15" s="42" t="s">
        <v>48</v>
      </c>
      <c r="K15" s="36">
        <v>520</v>
      </c>
      <c r="L15" s="36">
        <v>5200000</v>
      </c>
      <c r="M15" s="35">
        <f t="shared" si="2"/>
        <v>0</v>
      </c>
      <c r="N15" s="35">
        <f t="shared" si="0"/>
        <v>0</v>
      </c>
      <c r="O15" s="27"/>
    </row>
    <row r="16" spans="1:15" x14ac:dyDescent="0.3">
      <c r="A16" s="37">
        <v>11</v>
      </c>
      <c r="B16" s="31" t="s">
        <v>24</v>
      </c>
      <c r="C16" s="32" t="s">
        <v>25</v>
      </c>
      <c r="D16" s="41" t="s">
        <v>31</v>
      </c>
      <c r="E16" s="41" t="s">
        <v>18</v>
      </c>
      <c r="F16" s="42" t="s">
        <v>49</v>
      </c>
      <c r="G16" s="43">
        <v>10000</v>
      </c>
      <c r="H16" s="36">
        <v>700</v>
      </c>
      <c r="I16" s="36">
        <v>7000000</v>
      </c>
      <c r="J16" s="34" t="s">
        <v>16</v>
      </c>
      <c r="K16" s="35">
        <v>0</v>
      </c>
      <c r="L16" s="35">
        <v>0</v>
      </c>
      <c r="M16" s="35">
        <f t="shared" si="2"/>
        <v>700</v>
      </c>
      <c r="N16" s="35">
        <f t="shared" si="0"/>
        <v>7000000</v>
      </c>
      <c r="O16" s="11"/>
    </row>
    <row r="17" spans="1:15" s="28" customFormat="1" x14ac:dyDescent="0.3">
      <c r="A17" s="37">
        <v>12</v>
      </c>
      <c r="B17" s="31" t="s">
        <v>28</v>
      </c>
      <c r="C17" s="32" t="s">
        <v>39</v>
      </c>
      <c r="D17" s="33" t="s">
        <v>50</v>
      </c>
      <c r="E17" s="41" t="s">
        <v>18</v>
      </c>
      <c r="F17" s="34" t="s">
        <v>16</v>
      </c>
      <c r="G17" s="34" t="s">
        <v>16</v>
      </c>
      <c r="H17" s="35">
        <v>0</v>
      </c>
      <c r="I17" s="35">
        <v>0</v>
      </c>
      <c r="J17" s="42" t="s">
        <v>51</v>
      </c>
      <c r="K17" s="36">
        <v>700</v>
      </c>
      <c r="L17" s="36">
        <v>7000000</v>
      </c>
      <c r="M17" s="35">
        <f t="shared" si="2"/>
        <v>0</v>
      </c>
      <c r="N17" s="35">
        <f t="shared" si="0"/>
        <v>0</v>
      </c>
      <c r="O17" s="27"/>
    </row>
    <row r="18" spans="1:15" x14ac:dyDescent="0.3">
      <c r="A18" s="37">
        <v>13</v>
      </c>
      <c r="B18" s="31" t="s">
        <v>24</v>
      </c>
      <c r="C18" s="32" t="s">
        <v>25</v>
      </c>
      <c r="D18" s="41" t="s">
        <v>31</v>
      </c>
      <c r="E18" s="41" t="s">
        <v>18</v>
      </c>
      <c r="F18" s="42" t="s">
        <v>55</v>
      </c>
      <c r="G18" s="43">
        <v>10000</v>
      </c>
      <c r="H18" s="36">
        <v>600</v>
      </c>
      <c r="I18" s="36">
        <v>6000000</v>
      </c>
      <c r="J18" s="34" t="s">
        <v>16</v>
      </c>
      <c r="K18" s="35">
        <v>0</v>
      </c>
      <c r="L18" s="35">
        <v>0</v>
      </c>
      <c r="M18" s="35">
        <f t="shared" ref="M18" si="3">M17-K18+H18</f>
        <v>600</v>
      </c>
      <c r="N18" s="35">
        <f t="shared" ref="N18:N19" si="4">N17-L18+I18</f>
        <v>6000000</v>
      </c>
      <c r="O18" s="6"/>
    </row>
    <row r="19" spans="1:15" s="28" customFormat="1" x14ac:dyDescent="0.3">
      <c r="A19" s="37">
        <v>14</v>
      </c>
      <c r="B19" s="31" t="s">
        <v>28</v>
      </c>
      <c r="C19" s="32" t="s">
        <v>29</v>
      </c>
      <c r="D19" s="33" t="s">
        <v>56</v>
      </c>
      <c r="E19" s="33" t="s">
        <v>18</v>
      </c>
      <c r="F19" s="34" t="s">
        <v>16</v>
      </c>
      <c r="G19" s="34" t="s">
        <v>16</v>
      </c>
      <c r="H19" s="35">
        <v>0</v>
      </c>
      <c r="I19" s="35">
        <v>0</v>
      </c>
      <c r="J19" s="42" t="s">
        <v>55</v>
      </c>
      <c r="K19" s="36">
        <v>600</v>
      </c>
      <c r="L19" s="36">
        <v>6000000</v>
      </c>
      <c r="M19" s="35">
        <f>M18-K19+H19</f>
        <v>0</v>
      </c>
      <c r="N19" s="35">
        <f t="shared" si="4"/>
        <v>0</v>
      </c>
      <c r="O19" s="29"/>
    </row>
    <row r="20" spans="1:15" x14ac:dyDescent="0.3">
      <c r="A20" s="30">
        <v>15</v>
      </c>
      <c r="B20" s="31" t="s">
        <v>24</v>
      </c>
      <c r="C20" s="32" t="s">
        <v>25</v>
      </c>
      <c r="D20" s="41" t="s">
        <v>31</v>
      </c>
      <c r="E20" s="33" t="s">
        <v>61</v>
      </c>
      <c r="F20" s="34" t="s">
        <v>62</v>
      </c>
      <c r="G20" s="43">
        <v>10000</v>
      </c>
      <c r="H20" s="35">
        <v>480</v>
      </c>
      <c r="I20" s="35">
        <v>4800000</v>
      </c>
      <c r="J20" s="34" t="s">
        <v>16</v>
      </c>
      <c r="K20" s="35">
        <v>0</v>
      </c>
      <c r="L20" s="35">
        <v>0</v>
      </c>
      <c r="M20" s="35">
        <f t="shared" ref="M20:M21" si="5">M19-K20+H20</f>
        <v>480</v>
      </c>
      <c r="N20" s="35">
        <f t="shared" ref="N20:N21" si="6">N19-L20+I20</f>
        <v>4800000</v>
      </c>
      <c r="O20" s="6"/>
    </row>
    <row r="21" spans="1:15" x14ac:dyDescent="0.3">
      <c r="A21" s="30">
        <v>16</v>
      </c>
      <c r="B21" s="31" t="s">
        <v>46</v>
      </c>
      <c r="C21" s="32" t="s">
        <v>29</v>
      </c>
      <c r="D21" s="33" t="s">
        <v>63</v>
      </c>
      <c r="E21" s="33" t="s">
        <v>18</v>
      </c>
      <c r="F21" s="34" t="s">
        <v>16</v>
      </c>
      <c r="G21" s="34" t="s">
        <v>16</v>
      </c>
      <c r="H21" s="35">
        <v>0</v>
      </c>
      <c r="I21" s="35">
        <v>0</v>
      </c>
      <c r="J21" s="34" t="s">
        <v>62</v>
      </c>
      <c r="K21" s="35">
        <v>480</v>
      </c>
      <c r="L21" s="35">
        <v>4800000</v>
      </c>
      <c r="M21" s="35">
        <f t="shared" si="5"/>
        <v>0</v>
      </c>
      <c r="N21" s="35">
        <f t="shared" si="6"/>
        <v>0</v>
      </c>
      <c r="O21" s="6"/>
    </row>
    <row r="22" spans="1:15" x14ac:dyDescent="0.3">
      <c r="A22" s="30">
        <v>17</v>
      </c>
      <c r="B22" s="31" t="s">
        <v>24</v>
      </c>
      <c r="C22" s="32" t="s">
        <v>25</v>
      </c>
      <c r="D22" s="41" t="s">
        <v>31</v>
      </c>
      <c r="E22" s="33" t="s">
        <v>61</v>
      </c>
      <c r="F22" s="34" t="s">
        <v>64</v>
      </c>
      <c r="G22" s="43">
        <v>10000</v>
      </c>
      <c r="H22" s="35">
        <v>1000</v>
      </c>
      <c r="I22" s="35">
        <v>10000000</v>
      </c>
      <c r="J22" s="34" t="s">
        <v>16</v>
      </c>
      <c r="K22" s="35">
        <v>0</v>
      </c>
      <c r="L22" s="35">
        <v>0</v>
      </c>
      <c r="M22" s="35">
        <f t="shared" ref="M22:M23" si="7">M21-K22+H22</f>
        <v>1000</v>
      </c>
      <c r="N22" s="35">
        <f t="shared" ref="N22:N23" si="8">N21-L22+I22</f>
        <v>10000000</v>
      </c>
      <c r="O22" s="6"/>
    </row>
    <row r="23" spans="1:15" x14ac:dyDescent="0.3">
      <c r="A23" s="30">
        <v>18</v>
      </c>
      <c r="B23" s="31" t="s">
        <v>24</v>
      </c>
      <c r="C23" s="32" t="s">
        <v>65</v>
      </c>
      <c r="D23" s="33" t="s">
        <v>66</v>
      </c>
      <c r="E23" s="33" t="s">
        <v>61</v>
      </c>
      <c r="F23" s="34" t="s">
        <v>67</v>
      </c>
      <c r="G23" s="43">
        <v>10000</v>
      </c>
      <c r="H23" s="35">
        <v>15240</v>
      </c>
      <c r="I23" s="35">
        <v>152400000</v>
      </c>
      <c r="J23" s="34" t="s">
        <v>67</v>
      </c>
      <c r="K23" s="35">
        <v>15240</v>
      </c>
      <c r="L23" s="35">
        <v>152400000</v>
      </c>
      <c r="M23" s="35">
        <f t="shared" si="7"/>
        <v>1000</v>
      </c>
      <c r="N23" s="35">
        <f t="shared" si="8"/>
        <v>10000000</v>
      </c>
      <c r="O23" s="6"/>
    </row>
    <row r="24" spans="1:15" x14ac:dyDescent="0.3">
      <c r="A24" s="30">
        <v>19</v>
      </c>
      <c r="B24" s="31" t="s">
        <v>69</v>
      </c>
      <c r="C24" s="32" t="s">
        <v>70</v>
      </c>
      <c r="D24" s="33" t="s">
        <v>71</v>
      </c>
      <c r="E24" s="33" t="s">
        <v>18</v>
      </c>
      <c r="F24" s="34" t="s">
        <v>16</v>
      </c>
      <c r="G24" s="34" t="s">
        <v>16</v>
      </c>
      <c r="H24" s="35">
        <v>0</v>
      </c>
      <c r="I24" s="35">
        <v>0</v>
      </c>
      <c r="J24" s="42" t="s">
        <v>72</v>
      </c>
      <c r="K24" s="36">
        <v>1000</v>
      </c>
      <c r="L24" s="36">
        <v>10000000</v>
      </c>
      <c r="M24" s="35">
        <f t="shared" ref="M24:M25" si="9">M23-K24+H24</f>
        <v>0</v>
      </c>
      <c r="N24" s="35">
        <f t="shared" ref="N24:N27" si="10">N23-L24+I24</f>
        <v>0</v>
      </c>
      <c r="O24" s="11"/>
    </row>
    <row r="25" spans="1:15" x14ac:dyDescent="0.3">
      <c r="A25" s="30">
        <v>20</v>
      </c>
      <c r="B25" s="31" t="s">
        <v>73</v>
      </c>
      <c r="C25" s="32" t="s">
        <v>74</v>
      </c>
      <c r="D25" s="33" t="s">
        <v>75</v>
      </c>
      <c r="E25" s="33" t="s">
        <v>18</v>
      </c>
      <c r="F25" s="42" t="s">
        <v>76</v>
      </c>
      <c r="G25" s="43">
        <v>10000</v>
      </c>
      <c r="H25" s="36">
        <v>65</v>
      </c>
      <c r="I25" s="36">
        <v>650000</v>
      </c>
      <c r="J25" s="42" t="s">
        <v>76</v>
      </c>
      <c r="K25" s="36">
        <v>65</v>
      </c>
      <c r="L25" s="36">
        <v>650000</v>
      </c>
      <c r="M25" s="35">
        <f t="shared" si="9"/>
        <v>0</v>
      </c>
      <c r="N25" s="35">
        <f t="shared" si="10"/>
        <v>0</v>
      </c>
      <c r="O25" s="11"/>
    </row>
    <row r="26" spans="1:15" x14ac:dyDescent="0.3">
      <c r="A26" s="30">
        <v>21</v>
      </c>
      <c r="B26" s="31" t="s">
        <v>24</v>
      </c>
      <c r="C26" s="32" t="s">
        <v>25</v>
      </c>
      <c r="D26" s="33" t="s">
        <v>31</v>
      </c>
      <c r="E26" s="33" t="s">
        <v>18</v>
      </c>
      <c r="F26" s="42" t="s">
        <v>78</v>
      </c>
      <c r="G26" s="43">
        <v>10000</v>
      </c>
      <c r="H26" s="36">
        <v>400</v>
      </c>
      <c r="I26" s="36">
        <v>4000000</v>
      </c>
      <c r="J26" s="34" t="s">
        <v>16</v>
      </c>
      <c r="K26" s="35">
        <v>0</v>
      </c>
      <c r="L26" s="35">
        <v>0</v>
      </c>
      <c r="M26" s="35">
        <f>M25-K26+H26</f>
        <v>400</v>
      </c>
      <c r="N26" s="35">
        <f t="shared" si="10"/>
        <v>4000000</v>
      </c>
      <c r="O26" s="11"/>
    </row>
    <row r="27" spans="1:15" x14ac:dyDescent="0.3">
      <c r="A27" s="30">
        <v>22</v>
      </c>
      <c r="B27" s="31" t="s">
        <v>28</v>
      </c>
      <c r="C27" s="32" t="s">
        <v>29</v>
      </c>
      <c r="D27" s="33" t="s">
        <v>77</v>
      </c>
      <c r="E27" s="33" t="s">
        <v>18</v>
      </c>
      <c r="F27" s="34" t="s">
        <v>16</v>
      </c>
      <c r="G27" s="34" t="s">
        <v>16</v>
      </c>
      <c r="H27" s="35">
        <v>0</v>
      </c>
      <c r="I27" s="35">
        <v>0</v>
      </c>
      <c r="J27" s="34" t="s">
        <v>78</v>
      </c>
      <c r="K27" s="35">
        <v>400</v>
      </c>
      <c r="L27" s="35">
        <v>4000000</v>
      </c>
      <c r="M27" s="35">
        <f>M26-K27+H27</f>
        <v>0</v>
      </c>
      <c r="N27" s="35">
        <f t="shared" si="10"/>
        <v>0</v>
      </c>
      <c r="O27" s="6"/>
    </row>
    <row r="28" spans="1:15" x14ac:dyDescent="0.3">
      <c r="A28" s="30">
        <v>23</v>
      </c>
      <c r="B28" s="31" t="s">
        <v>24</v>
      </c>
      <c r="C28" s="32" t="s">
        <v>29</v>
      </c>
      <c r="D28" s="33" t="s">
        <v>79</v>
      </c>
      <c r="E28" s="33" t="s">
        <v>18</v>
      </c>
      <c r="F28" s="34" t="s">
        <v>80</v>
      </c>
      <c r="G28" s="43">
        <v>10000</v>
      </c>
      <c r="H28" s="35">
        <v>40</v>
      </c>
      <c r="I28" s="35">
        <v>400000</v>
      </c>
      <c r="J28" s="34" t="s">
        <v>80</v>
      </c>
      <c r="K28" s="35">
        <v>40</v>
      </c>
      <c r="L28" s="35">
        <v>400000</v>
      </c>
      <c r="M28" s="35">
        <f>M27-K28+H28</f>
        <v>0</v>
      </c>
      <c r="N28" s="35">
        <f t="shared" ref="N28" si="11">N27-L28+I28</f>
        <v>0</v>
      </c>
      <c r="O28" s="6"/>
    </row>
    <row r="29" spans="1:15" x14ac:dyDescent="0.3">
      <c r="A29" s="31">
        <v>24</v>
      </c>
      <c r="B29" s="31" t="s">
        <v>24</v>
      </c>
      <c r="C29" s="32" t="s">
        <v>29</v>
      </c>
      <c r="D29" s="33" t="s">
        <v>82</v>
      </c>
      <c r="E29" s="33" t="s">
        <v>18</v>
      </c>
      <c r="F29" s="34" t="s">
        <v>83</v>
      </c>
      <c r="G29" s="43">
        <v>10000</v>
      </c>
      <c r="H29" s="35">
        <v>110</v>
      </c>
      <c r="I29" s="35">
        <v>1100000</v>
      </c>
      <c r="J29" s="34" t="s">
        <v>83</v>
      </c>
      <c r="K29" s="35">
        <v>110</v>
      </c>
      <c r="L29" s="35">
        <v>1100000</v>
      </c>
      <c r="M29" s="35">
        <f>M28-K29+H29</f>
        <v>0</v>
      </c>
      <c r="N29" s="35">
        <f t="shared" ref="N29" si="12">N28-L29+I29</f>
        <v>0</v>
      </c>
      <c r="O29" s="11"/>
    </row>
    <row r="30" spans="1:15" ht="31.5" customHeight="1" thickBot="1" x14ac:dyDescent="0.35">
      <c r="A30" s="48" t="s">
        <v>26</v>
      </c>
      <c r="B30" s="49"/>
      <c r="C30" s="49"/>
      <c r="D30" s="49"/>
      <c r="E30" s="50"/>
      <c r="F30" s="44"/>
      <c r="G30" s="20"/>
      <c r="H30" s="20">
        <f>SUM(H6:H29)</f>
        <v>20245</v>
      </c>
      <c r="I30" s="20">
        <f>SUM(I6:I29)</f>
        <v>202450000</v>
      </c>
      <c r="J30" s="20"/>
      <c r="K30" s="20">
        <f>SUM(K6:K29)</f>
        <v>20245</v>
      </c>
      <c r="L30" s="20">
        <f>SUM(L6:L29)</f>
        <v>202450000</v>
      </c>
      <c r="M30" s="20">
        <f>H30-K30</f>
        <v>0</v>
      </c>
      <c r="N30" s="20">
        <f>I30-L30</f>
        <v>0</v>
      </c>
      <c r="O30" s="10"/>
    </row>
    <row r="32" spans="1:15" x14ac:dyDescent="0.3">
      <c r="M32" s="14"/>
    </row>
    <row r="34" spans="3:15" x14ac:dyDescent="0.3">
      <c r="N34" s="15"/>
      <c r="O34" s="15"/>
    </row>
    <row r="36" spans="3:15" x14ac:dyDescent="0.3">
      <c r="N36" s="14"/>
    </row>
    <row r="39" spans="3:15" x14ac:dyDescent="0.3">
      <c r="C39" s="1" t="s">
        <v>38</v>
      </c>
    </row>
  </sheetData>
  <autoFilter ref="A5:O5"/>
  <mergeCells count="13">
    <mergeCell ref="M4:N4"/>
    <mergeCell ref="O4:O5"/>
    <mergeCell ref="A30:E3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showGridLines="0" zoomScale="85" zoomScaleNormal="85" workbookViewId="0">
      <pane ySplit="5" topLeftCell="A6" activePane="bottomLeft" state="frozen"/>
      <selection pane="bottomLeft" activeCell="D20" sqref="D20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52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81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12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12</v>
      </c>
      <c r="N5" s="7" t="s">
        <v>13</v>
      </c>
      <c r="O5" s="47"/>
    </row>
    <row r="6" spans="1:15" x14ac:dyDescent="0.3">
      <c r="A6" s="4">
        <v>1</v>
      </c>
      <c r="B6" s="4" t="s">
        <v>28</v>
      </c>
      <c r="C6" s="2" t="s">
        <v>39</v>
      </c>
      <c r="D6" s="13" t="s">
        <v>53</v>
      </c>
      <c r="E6" s="13" t="s">
        <v>68</v>
      </c>
      <c r="F6" s="12" t="s">
        <v>54</v>
      </c>
      <c r="G6" s="18">
        <v>8460</v>
      </c>
      <c r="H6" s="18">
        <v>16</v>
      </c>
      <c r="I6" s="18">
        <f>G6*H6</f>
        <v>135360</v>
      </c>
      <c r="J6" s="12" t="s">
        <v>54</v>
      </c>
      <c r="K6" s="18">
        <v>16</v>
      </c>
      <c r="L6" s="18">
        <v>135360</v>
      </c>
      <c r="M6" s="18">
        <f>H6-K6</f>
        <v>0</v>
      </c>
      <c r="N6" s="18">
        <f>I6-L6</f>
        <v>0</v>
      </c>
      <c r="O6" s="26"/>
    </row>
    <row r="7" spans="1:15" x14ac:dyDescent="0.3">
      <c r="A7" s="4">
        <v>2</v>
      </c>
      <c r="B7" s="4" t="s">
        <v>57</v>
      </c>
      <c r="C7" s="2" t="s">
        <v>58</v>
      </c>
      <c r="D7" s="13" t="s">
        <v>59</v>
      </c>
      <c r="E7" s="13" t="s">
        <v>68</v>
      </c>
      <c r="F7" s="12" t="s">
        <v>60</v>
      </c>
      <c r="G7" s="18">
        <v>9800</v>
      </c>
      <c r="H7" s="18">
        <v>7</v>
      </c>
      <c r="I7" s="18">
        <f>G7*H7</f>
        <v>68600</v>
      </c>
      <c r="J7" s="12" t="s">
        <v>60</v>
      </c>
      <c r="K7" s="18">
        <v>7</v>
      </c>
      <c r="L7" s="18">
        <v>68600</v>
      </c>
      <c r="M7" s="18">
        <f>M6+H7-K7</f>
        <v>0</v>
      </c>
      <c r="N7" s="18">
        <f>N6+I7-L7</f>
        <v>0</v>
      </c>
      <c r="O7" s="26"/>
    </row>
    <row r="8" spans="1:15" ht="31.5" customHeight="1" thickBot="1" x14ac:dyDescent="0.35">
      <c r="A8" s="48" t="s">
        <v>26</v>
      </c>
      <c r="B8" s="49"/>
      <c r="C8" s="49"/>
      <c r="D8" s="49"/>
      <c r="E8" s="50"/>
      <c r="F8" s="25"/>
      <c r="G8" s="20"/>
      <c r="H8" s="20">
        <f>SUM(H6:H7)</f>
        <v>23</v>
      </c>
      <c r="I8" s="20">
        <f>SUM(I6:I7)</f>
        <v>203960</v>
      </c>
      <c r="J8" s="20"/>
      <c r="K8" s="20">
        <f>SUM(K6:K7)</f>
        <v>23</v>
      </c>
      <c r="L8" s="20">
        <f>SUM(L6:L7)</f>
        <v>203960</v>
      </c>
      <c r="M8" s="20">
        <f>H8-K8</f>
        <v>0</v>
      </c>
      <c r="N8" s="20">
        <f>I8-L8</f>
        <v>0</v>
      </c>
      <c r="O8" s="10"/>
    </row>
    <row r="10" spans="1:15" x14ac:dyDescent="0.3">
      <c r="M10" s="14"/>
    </row>
    <row r="12" spans="1:15" x14ac:dyDescent="0.3">
      <c r="N12" s="15"/>
      <c r="O12" s="15"/>
    </row>
    <row r="14" spans="1:15" x14ac:dyDescent="0.3">
      <c r="N14" s="14"/>
    </row>
    <row r="17" spans="3:3" x14ac:dyDescent="0.3">
      <c r="C17" s="1" t="s">
        <v>38</v>
      </c>
    </row>
  </sheetData>
  <autoFilter ref="A5:O5"/>
  <mergeCells count="13">
    <mergeCell ref="A8:E8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51" t="s">
        <v>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5" ht="17.25" x14ac:dyDescent="0.3">
      <c r="A2" s="52" t="s">
        <v>81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17.25" thickBot="1" x14ac:dyDescent="0.35">
      <c r="A3" s="5"/>
      <c r="B3" s="5"/>
      <c r="C3" s="3"/>
      <c r="G3" s="53" t="s">
        <v>0</v>
      </c>
      <c r="H3" s="53"/>
      <c r="I3" s="53"/>
      <c r="J3" s="53"/>
      <c r="K3" s="53"/>
      <c r="L3" s="53"/>
      <c r="M3" s="53"/>
      <c r="N3" s="53"/>
      <c r="O3" s="53"/>
    </row>
    <row r="4" spans="1:15" ht="23.25" customHeight="1" x14ac:dyDescent="0.3">
      <c r="A4" s="54" t="s">
        <v>1</v>
      </c>
      <c r="B4" s="45" t="s">
        <v>2</v>
      </c>
      <c r="C4" s="45" t="s">
        <v>14</v>
      </c>
      <c r="D4" s="45" t="s">
        <v>17</v>
      </c>
      <c r="E4" s="45" t="s">
        <v>3</v>
      </c>
      <c r="F4" s="57" t="s">
        <v>4</v>
      </c>
      <c r="G4" s="57"/>
      <c r="H4" s="57"/>
      <c r="I4" s="57"/>
      <c r="J4" s="57" t="s">
        <v>5</v>
      </c>
      <c r="K4" s="57"/>
      <c r="L4" s="57"/>
      <c r="M4" s="45" t="s">
        <v>6</v>
      </c>
      <c r="N4" s="45"/>
      <c r="O4" s="46" t="s">
        <v>7</v>
      </c>
    </row>
    <row r="5" spans="1:15" ht="23.25" customHeight="1" x14ac:dyDescent="0.3">
      <c r="A5" s="55"/>
      <c r="B5" s="56"/>
      <c r="C5" s="56"/>
      <c r="D5" s="56"/>
      <c r="E5" s="56"/>
      <c r="F5" s="7" t="s">
        <v>15</v>
      </c>
      <c r="G5" s="8" t="s">
        <v>8</v>
      </c>
      <c r="H5" s="9" t="s">
        <v>11</v>
      </c>
      <c r="I5" s="9" t="s">
        <v>13</v>
      </c>
      <c r="J5" s="8" t="s">
        <v>9</v>
      </c>
      <c r="K5" s="8" t="s">
        <v>11</v>
      </c>
      <c r="L5" s="9" t="s">
        <v>13</v>
      </c>
      <c r="M5" s="7" t="s">
        <v>11</v>
      </c>
      <c r="N5" s="7" t="s">
        <v>13</v>
      </c>
      <c r="O5" s="47"/>
    </row>
    <row r="6" spans="1:15" x14ac:dyDescent="0.3">
      <c r="A6" s="21">
        <v>1</v>
      </c>
      <c r="B6" s="16" t="s">
        <v>16</v>
      </c>
      <c r="C6" s="17" t="s">
        <v>16</v>
      </c>
      <c r="D6" s="22" t="s">
        <v>27</v>
      </c>
      <c r="E6" s="22" t="s">
        <v>19</v>
      </c>
      <c r="F6" s="23" t="s">
        <v>16</v>
      </c>
      <c r="G6" s="19">
        <v>9300</v>
      </c>
      <c r="H6" s="19">
        <v>12</v>
      </c>
      <c r="I6" s="19">
        <f>G6*H6</f>
        <v>111600</v>
      </c>
      <c r="J6" s="23"/>
      <c r="K6" s="19">
        <v>0</v>
      </c>
      <c r="L6" s="19">
        <v>0</v>
      </c>
      <c r="M6" s="19">
        <f>H6</f>
        <v>12</v>
      </c>
      <c r="N6" s="19">
        <f>I6</f>
        <v>111600</v>
      </c>
      <c r="O6" s="11"/>
    </row>
    <row r="7" spans="1:15" ht="31.5" customHeight="1" thickBot="1" x14ac:dyDescent="0.35">
      <c r="A7" s="58" t="s">
        <v>10</v>
      </c>
      <c r="B7" s="59"/>
      <c r="C7" s="59"/>
      <c r="D7" s="59"/>
      <c r="E7" s="59"/>
      <c r="F7" s="24"/>
      <c r="G7" s="20"/>
      <c r="H7" s="20">
        <f>SUM(H6:H6)</f>
        <v>12</v>
      </c>
      <c r="I7" s="20">
        <f>SUM(I6:I6)</f>
        <v>111600</v>
      </c>
      <c r="J7" s="20"/>
      <c r="K7" s="20">
        <f>SUM(K6:K6)</f>
        <v>0</v>
      </c>
      <c r="L7" s="20">
        <f>SUM(L6:L6)</f>
        <v>0</v>
      </c>
      <c r="M7" s="20">
        <f>H7-K7</f>
        <v>12</v>
      </c>
      <c r="N7" s="20">
        <f>I7-L7</f>
        <v>111600</v>
      </c>
      <c r="O7" s="10"/>
    </row>
    <row r="9" spans="1:15" x14ac:dyDescent="0.3">
      <c r="M9" s="14"/>
    </row>
    <row r="11" spans="1:15" x14ac:dyDescent="0.3">
      <c r="N11" s="15"/>
      <c r="O11" s="15"/>
    </row>
    <row r="13" spans="1:15" x14ac:dyDescent="0.3">
      <c r="N13" s="14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2023-11-30T10:58:27Z</dcterms:modified>
</cp:coreProperties>
</file>