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39" i="6" l="1"/>
  <c r="K39" i="6"/>
  <c r="I39" i="6"/>
  <c r="H39" i="6"/>
  <c r="L8" i="3" l="1"/>
  <c r="N8" i="3" s="1"/>
  <c r="K8" i="3"/>
  <c r="M8" i="3" s="1"/>
  <c r="I8" i="3"/>
  <c r="H8" i="3"/>
  <c r="N7" i="3"/>
  <c r="M7" i="3"/>
  <c r="I7" i="3"/>
  <c r="N6" i="3" l="1"/>
  <c r="M6" i="3"/>
  <c r="M39" i="6" l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M19" i="6" s="1"/>
  <c r="M20" i="6" s="1"/>
  <c r="M21" i="6" s="1"/>
  <c r="M22" i="6" s="1"/>
  <c r="M23" i="6" s="1"/>
  <c r="M24" i="6" s="1"/>
  <c r="M25" i="6" s="1"/>
  <c r="M26" i="6" s="1"/>
  <c r="M27" i="6" s="1"/>
  <c r="M28" i="6" s="1"/>
  <c r="M29" i="6" s="1"/>
  <c r="M30" i="6" s="1"/>
  <c r="M31" i="6" s="1"/>
  <c r="M32" i="6" s="1"/>
  <c r="M33" i="6" s="1"/>
  <c r="M34" i="6" s="1"/>
  <c r="M35" i="6" s="1"/>
  <c r="M36" i="6" s="1"/>
  <c r="M37" i="6" s="1"/>
  <c r="M38" i="6" s="1"/>
  <c r="I6" i="6"/>
  <c r="N39" i="6" l="1"/>
  <c r="N6" i="6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N20" i="6" s="1"/>
  <c r="N21" i="6" s="1"/>
  <c r="N22" i="6" s="1"/>
  <c r="N23" i="6" s="1"/>
  <c r="N24" i="6" s="1"/>
  <c r="N25" i="6" s="1"/>
  <c r="N26" i="6" s="1"/>
  <c r="N27" i="6" s="1"/>
  <c r="N28" i="6" s="1"/>
  <c r="N29" i="6" s="1"/>
  <c r="N30" i="6" s="1"/>
  <c r="N31" i="6" s="1"/>
  <c r="N32" i="6" s="1"/>
  <c r="N33" i="6" s="1"/>
  <c r="N34" i="6" s="1"/>
  <c r="N35" i="6" s="1"/>
  <c r="N36" i="6" s="1"/>
  <c r="N37" i="6" s="1"/>
  <c r="N38" i="6" s="1"/>
  <c r="I6" i="3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<sst xmlns="http://schemas.openxmlformats.org/spreadsheetml/2006/main" count="290" uniqueCount="106">
  <si>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</si>
  <si>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</si>
  <si>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</si>
  <si>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</si>
  <si>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</si>
  <si>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</si>
  <si>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</si>
  <si>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</si>
  <si>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</si>
  <si>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</si>
  <si>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</si>
  <si>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</si>
  <si>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</si>
  <si>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</si>
  <si>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</si>
  <si>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</si>
  <si>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</si>
  <si>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</si>
  <si>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</si>
  <si>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</si>
  <si>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</si>
  <si>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</si>
  <si>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</si>
  <si>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</si>
  <si>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</si>
  <si>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</si>
  <si>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</si>
  <si>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</si>
  <si>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</si>
  <si>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</si>
  <si>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</si>
  <si>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</si>
  <si>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</si>
  <si>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</si>
  <si>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</si>
  <si>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</si>
  <si>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</si>
  <si>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</si>
  <si>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</si>
  <si>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</si>
  <si>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</si>
  <si>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</si>
  <si>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</si>
  <si>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</si>
  <si>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</si>
  <si>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</si>
  <si>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</si>
  <si>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</si>
  <si>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</si>
  <si>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</si>
  <si>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</si>
  <si>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</si>
  <si>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</si>
  <si>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</si>
  <si>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</si>
  <si>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2023.05.16</t>
    <phoneticPr fontId="3" type="noConversion"/>
  </si>
  <si>
    <t>2023년 1분기 우수부서 포상</t>
    <phoneticPr fontId="3" type="noConversion"/>
  </si>
  <si>
    <t>도시혁신기획처</t>
    <phoneticPr fontId="3" type="noConversion"/>
  </si>
  <si>
    <t>사(기):행사비</t>
    <phoneticPr fontId="3" type="noConversion"/>
  </si>
  <si>
    <t>도시재생상품 고객만족도 포상</t>
    <phoneticPr fontId="3" type="noConversion"/>
  </si>
  <si>
    <t>2023.05.26</t>
    <phoneticPr fontId="3" type="noConversion"/>
  </si>
  <si>
    <t>온누리</t>
    <phoneticPr fontId="3" type="noConversion"/>
  </si>
  <si>
    <t>2023.06.09</t>
    <phoneticPr fontId="3" type="noConversion"/>
  </si>
  <si>
    <t>2022년 고맥만족도 우수부서 포상</t>
    <phoneticPr fontId="3" type="noConversion"/>
  </si>
  <si>
    <t>2023.06.26</t>
    <phoneticPr fontId="3" type="noConversion"/>
  </si>
  <si>
    <t>급여성복리비</t>
    <phoneticPr fontId="3" type="noConversion"/>
  </si>
  <si>
    <t>제30주년 창립기념일 격려품</t>
    <phoneticPr fontId="3" type="noConversion"/>
  </si>
  <si>
    <t>2023.06.27</t>
    <phoneticPr fontId="3" type="noConversion"/>
  </si>
  <si>
    <t>모바일</t>
    <phoneticPr fontId="3" type="noConversion"/>
  </si>
  <si>
    <t>홍보실</t>
    <phoneticPr fontId="3" type="noConversion"/>
  </si>
  <si>
    <t>사회봉사단기금예수금</t>
    <phoneticPr fontId="3" type="noConversion"/>
  </si>
  <si>
    <t>2023년 부산이전공공기관 합동봉사</t>
    <phoneticPr fontId="3" type="noConversion"/>
  </si>
  <si>
    <t>2023.07.07</t>
    <phoneticPr fontId="3" type="noConversion"/>
  </si>
  <si>
    <t>인사처</t>
    <phoneticPr fontId="3" type="noConversion"/>
  </si>
  <si>
    <t>경:행사비</t>
    <phoneticPr fontId="3" type="noConversion"/>
  </si>
  <si>
    <t>오픈캠퍼스 포상</t>
    <phoneticPr fontId="3" type="noConversion"/>
  </si>
  <si>
    <t>2023.07.26</t>
    <phoneticPr fontId="3" type="noConversion"/>
  </si>
  <si>
    <t>2023년 2분기 우수부서 포상</t>
    <phoneticPr fontId="3" type="noConversion"/>
  </si>
  <si>
    <t>2023.09.22</t>
    <phoneticPr fontId="3" type="noConversion"/>
  </si>
  <si>
    <t>2023년 혁신 페스티벌 우수부서 포상</t>
    <phoneticPr fontId="3" type="noConversion"/>
  </si>
  <si>
    <t>2023.09.25</t>
    <phoneticPr fontId="3" type="noConversion"/>
  </si>
  <si>
    <t>우수 청년이사 포상</t>
    <phoneticPr fontId="3" type="noConversion"/>
  </si>
  <si>
    <t>2023.10.30</t>
    <phoneticPr fontId="3" type="noConversion"/>
  </si>
  <si>
    <t>사후관리 개선 아이디어 공모 포상</t>
    <phoneticPr fontId="3" type="noConversion"/>
  </si>
  <si>
    <t>CS슬로건 우수부서 포상</t>
    <phoneticPr fontId="3" type="noConversion"/>
  </si>
  <si>
    <t>안전보건활동 포상</t>
    <phoneticPr fontId="3" type="noConversion"/>
  </si>
  <si>
    <t>전직원 개인정보 퀴즈대회 포상</t>
    <phoneticPr fontId="3" type="noConversion"/>
  </si>
  <si>
    <t>도시재생 활성화 아이디어 공모전 포상</t>
    <phoneticPr fontId="3" type="noConversion"/>
  </si>
  <si>
    <t>2023년 구매</t>
    <phoneticPr fontId="3" type="noConversion"/>
  </si>
  <si>
    <t>보증이행 캠페인 포상</t>
    <phoneticPr fontId="3" type="noConversion"/>
  </si>
  <si>
    <t>혁신관련 포상</t>
    <phoneticPr fontId="3" type="noConversion"/>
  </si>
  <si>
    <t>금융심사처</t>
    <phoneticPr fontId="3" type="noConversion"/>
  </si>
  <si>
    <t>2023.11.01</t>
    <phoneticPr fontId="3" type="noConversion"/>
  </si>
  <si>
    <t>금융기획실</t>
    <phoneticPr fontId="3" type="noConversion"/>
  </si>
  <si>
    <t>2023.11.02</t>
    <phoneticPr fontId="3" type="noConversion"/>
  </si>
  <si>
    <t>2023.11.16</t>
    <phoneticPr fontId="3" type="noConversion"/>
  </si>
  <si>
    <t>ICT추진실</t>
    <phoneticPr fontId="3" type="noConversion"/>
  </si>
  <si>
    <t>사:포상비</t>
    <phoneticPr fontId="3" type="noConversion"/>
  </si>
  <si>
    <t>도시혁신기획처</t>
    <phoneticPr fontId="3" type="noConversion"/>
  </si>
  <si>
    <t>2023.11.28</t>
    <phoneticPr fontId="3" type="noConversion"/>
  </si>
  <si>
    <t>금융심사처</t>
    <phoneticPr fontId="3" type="noConversion"/>
  </si>
  <si>
    <t>금융보증심사 퀴즈 포상</t>
    <phoneticPr fontId="3" type="noConversion"/>
  </si>
  <si>
    <t>2023.11.29</t>
    <phoneticPr fontId="3" type="noConversion"/>
  </si>
  <si>
    <t>보증이행처</t>
    <phoneticPr fontId="3" type="noConversion"/>
  </si>
  <si>
    <t>2023.11.30</t>
    <phoneticPr fontId="3" type="noConversion"/>
  </si>
  <si>
    <t>(2023.11.30.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</si>
</sst>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49" fontId="12" fillId="0" borderId="11" xfId="0" applyNumberFormat="1" applyFont="1" applyFill="1" applyBorder="1" applyAlignment="1">
      <alignment vertical="center" wrapText="1"/>
    </xf>
    <xf numFmtId="0" fontId="11" fillId="0" borderId="0" xfId="0" applyFont="1">
      <alignment vertical="center"/>
    </xf>
    <xf numFmtId="49" fontId="12" fillId="0" borderId="4" xfId="0" applyNumberFormat="1" applyFont="1" applyFill="1" applyBorder="1" applyAlignment="1">
      <alignment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left" vertical="center" wrapText="1"/>
    </xf>
    <xf numFmtId="41" fontId="13" fillId="2" borderId="10" xfId="1" applyFont="1" applyFill="1" applyBorder="1" applyAlignment="1">
      <alignment horizontal="left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center" vertical="center" wrapText="1"/>
    </xf>
    <xf numFmtId="49" fontId="13" fillId="2" borderId="10" xfId="0" applyNumberFormat="1" applyFont="1" applyFill="1" applyBorder="1" applyAlignment="1">
      <alignment horizontal="center" vertical="center" wrapText="1"/>
    </xf>
    <xf numFmtId="14" fontId="13" fillId="2" borderId="10" xfId="0" applyNumberFormat="1" applyFont="1" applyFill="1" applyBorder="1" applyAlignment="1">
      <alignment horizontal="center" vertical="center" wrapText="1"/>
    </xf>
    <xf numFmtId="41" fontId="13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105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30">
        <v>1</v>
      </c>
      <c r="B6" s="31" t="s">
        <v>16</v>
      </c>
      <c r="C6" s="32" t="s">
        <v>16</v>
      </c>
      <c r="D6" s="33" t="s">
        <v>27</v>
      </c>
      <c r="E6" s="33" t="s">
        <v>18</v>
      </c>
      <c r="F6" s="34" t="s">
        <v>16</v>
      </c>
      <c r="G6" s="35">
        <v>10000</v>
      </c>
      <c r="H6" s="35">
        <v>510</v>
      </c>
      <c r="I6" s="36">
        <f>G6*H6</f>
        <v>5100000</v>
      </c>
      <c r="J6" s="34" t="s">
        <v>16</v>
      </c>
      <c r="K6" s="35">
        <v>0</v>
      </c>
      <c r="L6" s="35">
        <v>0</v>
      </c>
      <c r="M6" s="35">
        <f>H6</f>
        <v>510</v>
      </c>
      <c r="N6" s="35">
        <f>I6</f>
        <v>5100000</v>
      </c>
      <c r="O6" s="6"/>
    </row>
    <row r="7" spans="1:15" x14ac:dyDescent="0.3">
      <c r="A7" s="37">
        <v>2</v>
      </c>
      <c r="B7" s="38" t="s">
        <v>28</v>
      </c>
      <c r="C7" s="39" t="s">
        <v>29</v>
      </c>
      <c r="D7" s="33" t="s">
        <v>30</v>
      </c>
      <c r="E7" s="33" t="s">
        <v>18</v>
      </c>
      <c r="F7" s="34" t="s">
        <v>16</v>
      </c>
      <c r="G7" s="40">
        <v>0</v>
      </c>
      <c r="H7" s="35">
        <v>0</v>
      </c>
      <c r="I7" s="35">
        <v>0</v>
      </c>
      <c r="J7" s="34" t="s">
        <v>33</v>
      </c>
      <c r="K7" s="35">
        <v>210</v>
      </c>
      <c r="L7" s="35">
        <v>2100000</v>
      </c>
      <c r="M7" s="35">
        <f>M6-K7+H7</f>
        <v>300</v>
      </c>
      <c r="N7" s="35">
        <f>N6-L7+I7</f>
        <v>3000000</v>
      </c>
      <c r="O7" s="11"/>
    </row>
    <row r="8" spans="1:15" s="28" customFormat="1" x14ac:dyDescent="0.3">
      <c r="A8" s="30">
        <v>3</v>
      </c>
      <c r="B8" s="38" t="s">
        <v>24</v>
      </c>
      <c r="C8" s="39" t="s">
        <v>25</v>
      </c>
      <c r="D8" s="41" t="s">
        <v>31</v>
      </c>
      <c r="E8" s="41" t="s">
        <v>18</v>
      </c>
      <c r="F8" s="42" t="s">
        <v>32</v>
      </c>
      <c r="G8" s="43">
        <v>10000</v>
      </c>
      <c r="H8" s="36">
        <v>450</v>
      </c>
      <c r="I8" s="36">
        <v>4500000</v>
      </c>
      <c r="J8" s="34" t="s">
        <v>16</v>
      </c>
      <c r="K8" s="35">
        <v>0</v>
      </c>
      <c r="L8" s="35">
        <v>0</v>
      </c>
      <c r="M8" s="35">
        <f>M7-K8+H8</f>
        <v>750</v>
      </c>
      <c r="N8" s="35">
        <f t="shared" ref="N8:N17" si="0">N7-L8+I8</f>
        <v>7500000</v>
      </c>
      <c r="O8" s="27"/>
    </row>
    <row r="9" spans="1:15" s="28" customFormat="1" x14ac:dyDescent="0.3">
      <c r="A9" s="37">
        <v>4</v>
      </c>
      <c r="B9" s="38" t="s">
        <v>23</v>
      </c>
      <c r="C9" s="39" t="s">
        <v>22</v>
      </c>
      <c r="D9" s="41" t="s">
        <v>34</v>
      </c>
      <c r="E9" s="41" t="s">
        <v>18</v>
      </c>
      <c r="F9" s="34" t="s">
        <v>16</v>
      </c>
      <c r="G9" s="40">
        <v>0</v>
      </c>
      <c r="H9" s="35">
        <v>0</v>
      </c>
      <c r="I9" s="35">
        <v>0</v>
      </c>
      <c r="J9" s="42" t="s">
        <v>35</v>
      </c>
      <c r="K9" s="36">
        <v>450</v>
      </c>
      <c r="L9" s="36">
        <v>4500000</v>
      </c>
      <c r="M9" s="35">
        <f t="shared" ref="M9:M10" si="1">M8-K9+H9</f>
        <v>300</v>
      </c>
      <c r="N9" s="35">
        <f t="shared" si="0"/>
        <v>3000000</v>
      </c>
      <c r="O9" s="27"/>
    </row>
    <row r="10" spans="1:15" x14ac:dyDescent="0.3">
      <c r="A10" s="37">
        <v>5</v>
      </c>
      <c r="B10" s="38" t="s">
        <v>28</v>
      </c>
      <c r="C10" s="39" t="s">
        <v>29</v>
      </c>
      <c r="D10" s="41" t="s">
        <v>36</v>
      </c>
      <c r="E10" s="41" t="s">
        <v>18</v>
      </c>
      <c r="F10" s="34" t="s">
        <v>16</v>
      </c>
      <c r="G10" s="40">
        <v>0</v>
      </c>
      <c r="H10" s="35">
        <v>0</v>
      </c>
      <c r="I10" s="35">
        <v>0</v>
      </c>
      <c r="J10" s="42" t="s">
        <v>37</v>
      </c>
      <c r="K10" s="36">
        <v>300</v>
      </c>
      <c r="L10" s="36">
        <v>3000000</v>
      </c>
      <c r="M10" s="35">
        <f t="shared" si="1"/>
        <v>0</v>
      </c>
      <c r="N10" s="35">
        <f t="shared" si="0"/>
        <v>0</v>
      </c>
      <c r="O10" s="11"/>
    </row>
    <row r="11" spans="1:15" s="28" customFormat="1" x14ac:dyDescent="0.3">
      <c r="A11" s="37">
        <v>6</v>
      </c>
      <c r="B11" s="38" t="s">
        <v>23</v>
      </c>
      <c r="C11" s="39" t="s">
        <v>39</v>
      </c>
      <c r="D11" s="41" t="s">
        <v>44</v>
      </c>
      <c r="E11" s="41" t="s">
        <v>18</v>
      </c>
      <c r="F11" s="42" t="s">
        <v>40</v>
      </c>
      <c r="G11" s="43">
        <v>10000</v>
      </c>
      <c r="H11" s="36">
        <v>80</v>
      </c>
      <c r="I11" s="36">
        <v>800000</v>
      </c>
      <c r="J11" s="42" t="s">
        <v>40</v>
      </c>
      <c r="K11" s="36">
        <v>80</v>
      </c>
      <c r="L11" s="36">
        <v>800000</v>
      </c>
      <c r="M11" s="35">
        <f t="shared" ref="M11:M17" si="2">M10-K11+H11</f>
        <v>0</v>
      </c>
      <c r="N11" s="35">
        <f t="shared" si="0"/>
        <v>0</v>
      </c>
      <c r="O11" s="27"/>
    </row>
    <row r="12" spans="1:15" x14ac:dyDescent="0.3">
      <c r="A12" s="37">
        <v>7</v>
      </c>
      <c r="B12" s="38" t="s">
        <v>24</v>
      </c>
      <c r="C12" s="39" t="s">
        <v>25</v>
      </c>
      <c r="D12" s="41" t="s">
        <v>31</v>
      </c>
      <c r="E12" s="41" t="s">
        <v>18</v>
      </c>
      <c r="F12" s="42" t="s">
        <v>41</v>
      </c>
      <c r="G12" s="43">
        <v>10000</v>
      </c>
      <c r="H12" s="36">
        <v>50</v>
      </c>
      <c r="I12" s="36">
        <v>500000</v>
      </c>
      <c r="J12" s="34" t="s">
        <v>16</v>
      </c>
      <c r="K12" s="35">
        <v>0</v>
      </c>
      <c r="L12" s="35">
        <v>0</v>
      </c>
      <c r="M12" s="35">
        <f t="shared" si="2"/>
        <v>50</v>
      </c>
      <c r="N12" s="35">
        <f t="shared" si="0"/>
        <v>500000</v>
      </c>
      <c r="O12" s="11"/>
    </row>
    <row r="13" spans="1:15" s="28" customFormat="1" x14ac:dyDescent="0.3">
      <c r="A13" s="37">
        <v>8</v>
      </c>
      <c r="B13" s="38" t="s">
        <v>42</v>
      </c>
      <c r="C13" s="39" t="s">
        <v>39</v>
      </c>
      <c r="D13" s="41" t="s">
        <v>43</v>
      </c>
      <c r="E13" s="41" t="s">
        <v>18</v>
      </c>
      <c r="F13" s="34" t="s">
        <v>16</v>
      </c>
      <c r="G13" s="34" t="s">
        <v>16</v>
      </c>
      <c r="H13" s="35">
        <v>0</v>
      </c>
      <c r="I13" s="35">
        <v>0</v>
      </c>
      <c r="J13" s="42" t="s">
        <v>41</v>
      </c>
      <c r="K13" s="36">
        <v>50</v>
      </c>
      <c r="L13" s="36">
        <v>500000</v>
      </c>
      <c r="M13" s="35">
        <f t="shared" si="2"/>
        <v>0</v>
      </c>
      <c r="N13" s="35">
        <f t="shared" si="0"/>
        <v>0</v>
      </c>
      <c r="O13" s="27"/>
    </row>
    <row r="14" spans="1:15" x14ac:dyDescent="0.3">
      <c r="A14" s="37">
        <v>9</v>
      </c>
      <c r="B14" s="31" t="s">
        <v>24</v>
      </c>
      <c r="C14" s="32" t="s">
        <v>25</v>
      </c>
      <c r="D14" s="41" t="s">
        <v>31</v>
      </c>
      <c r="E14" s="41" t="s">
        <v>18</v>
      </c>
      <c r="F14" s="42" t="s">
        <v>45</v>
      </c>
      <c r="G14" s="43">
        <v>10000</v>
      </c>
      <c r="H14" s="36">
        <v>520</v>
      </c>
      <c r="I14" s="36">
        <v>5200000</v>
      </c>
      <c r="J14" s="34" t="s">
        <v>16</v>
      </c>
      <c r="K14" s="35">
        <v>0</v>
      </c>
      <c r="L14" s="35">
        <v>0</v>
      </c>
      <c r="M14" s="35">
        <f t="shared" si="2"/>
        <v>520</v>
      </c>
      <c r="N14" s="35">
        <f t="shared" si="0"/>
        <v>5200000</v>
      </c>
      <c r="O14" s="11"/>
    </row>
    <row r="15" spans="1:15" s="28" customFormat="1" x14ac:dyDescent="0.3">
      <c r="A15" s="37">
        <v>10</v>
      </c>
      <c r="B15" s="31" t="s">
        <v>46</v>
      </c>
      <c r="C15" s="32" t="s">
        <v>29</v>
      </c>
      <c r="D15" s="33" t="s">
        <v>47</v>
      </c>
      <c r="E15" s="41" t="s">
        <v>18</v>
      </c>
      <c r="F15" s="34" t="s">
        <v>16</v>
      </c>
      <c r="G15" s="34" t="s">
        <v>16</v>
      </c>
      <c r="H15" s="35">
        <v>0</v>
      </c>
      <c r="I15" s="35">
        <v>0</v>
      </c>
      <c r="J15" s="42" t="s">
        <v>48</v>
      </c>
      <c r="K15" s="36">
        <v>520</v>
      </c>
      <c r="L15" s="36">
        <v>5200000</v>
      </c>
      <c r="M15" s="35">
        <f t="shared" si="2"/>
        <v>0</v>
      </c>
      <c r="N15" s="35">
        <f t="shared" si="0"/>
        <v>0</v>
      </c>
      <c r="O15" s="27"/>
    </row>
    <row r="16" spans="1:15" x14ac:dyDescent="0.3">
      <c r="A16" s="37">
        <v>11</v>
      </c>
      <c r="B16" s="31" t="s">
        <v>24</v>
      </c>
      <c r="C16" s="32" t="s">
        <v>25</v>
      </c>
      <c r="D16" s="41" t="s">
        <v>31</v>
      </c>
      <c r="E16" s="41" t="s">
        <v>18</v>
      </c>
      <c r="F16" s="42" t="s">
        <v>49</v>
      </c>
      <c r="G16" s="43">
        <v>10000</v>
      </c>
      <c r="H16" s="36">
        <v>700</v>
      </c>
      <c r="I16" s="36">
        <v>7000000</v>
      </c>
      <c r="J16" s="34" t="s">
        <v>16</v>
      </c>
      <c r="K16" s="35">
        <v>0</v>
      </c>
      <c r="L16" s="35">
        <v>0</v>
      </c>
      <c r="M16" s="35">
        <f t="shared" si="2"/>
        <v>700</v>
      </c>
      <c r="N16" s="35">
        <f t="shared" si="0"/>
        <v>7000000</v>
      </c>
      <c r="O16" s="11"/>
    </row>
    <row r="17" spans="1:15" s="28" customFormat="1" x14ac:dyDescent="0.3">
      <c r="A17" s="37">
        <v>12</v>
      </c>
      <c r="B17" s="31" t="s">
        <v>28</v>
      </c>
      <c r="C17" s="32" t="s">
        <v>39</v>
      </c>
      <c r="D17" s="33" t="s">
        <v>50</v>
      </c>
      <c r="E17" s="41" t="s">
        <v>18</v>
      </c>
      <c r="F17" s="34" t="s">
        <v>16</v>
      </c>
      <c r="G17" s="34" t="s">
        <v>16</v>
      </c>
      <c r="H17" s="35">
        <v>0</v>
      </c>
      <c r="I17" s="35">
        <v>0</v>
      </c>
      <c r="J17" s="42" t="s">
        <v>51</v>
      </c>
      <c r="K17" s="36">
        <v>700</v>
      </c>
      <c r="L17" s="36">
        <v>7000000</v>
      </c>
      <c r="M17" s="35">
        <f t="shared" si="2"/>
        <v>0</v>
      </c>
      <c r="N17" s="35">
        <f t="shared" si="0"/>
        <v>0</v>
      </c>
      <c r="O17" s="27"/>
    </row>
    <row r="18" spans="1:15" x14ac:dyDescent="0.3">
      <c r="A18" s="37">
        <v>13</v>
      </c>
      <c r="B18" s="31" t="s">
        <v>24</v>
      </c>
      <c r="C18" s="32" t="s">
        <v>25</v>
      </c>
      <c r="D18" s="41" t="s">
        <v>31</v>
      </c>
      <c r="E18" s="41" t="s">
        <v>18</v>
      </c>
      <c r="F18" s="42" t="s">
        <v>55</v>
      </c>
      <c r="G18" s="43">
        <v>10000</v>
      </c>
      <c r="H18" s="36">
        <v>600</v>
      </c>
      <c r="I18" s="36">
        <v>6000000</v>
      </c>
      <c r="J18" s="34" t="s">
        <v>16</v>
      </c>
      <c r="K18" s="35">
        <v>0</v>
      </c>
      <c r="L18" s="35">
        <v>0</v>
      </c>
      <c r="M18" s="35">
        <f t="shared" ref="M18" si="3">M17-K18+H18</f>
        <v>600</v>
      </c>
      <c r="N18" s="35">
        <f t="shared" ref="N18:N19" si="4">N17-L18+I18</f>
        <v>6000000</v>
      </c>
      <c r="O18" s="6"/>
    </row>
    <row r="19" spans="1:15" s="28" customFormat="1" x14ac:dyDescent="0.3">
      <c r="A19" s="37">
        <v>14</v>
      </c>
      <c r="B19" s="31" t="s">
        <v>28</v>
      </c>
      <c r="C19" s="32" t="s">
        <v>29</v>
      </c>
      <c r="D19" s="33" t="s">
        <v>56</v>
      </c>
      <c r="E19" s="33" t="s">
        <v>18</v>
      </c>
      <c r="F19" s="34" t="s">
        <v>16</v>
      </c>
      <c r="G19" s="34" t="s">
        <v>16</v>
      </c>
      <c r="H19" s="35">
        <v>0</v>
      </c>
      <c r="I19" s="35">
        <v>0</v>
      </c>
      <c r="J19" s="42" t="s">
        <v>55</v>
      </c>
      <c r="K19" s="36">
        <v>600</v>
      </c>
      <c r="L19" s="36">
        <v>6000000</v>
      </c>
      <c r="M19" s="35">
        <f>M18-K19+H19</f>
        <v>0</v>
      </c>
      <c r="N19" s="35">
        <f t="shared" si="4"/>
        <v>0</v>
      </c>
      <c r="O19" s="29"/>
    </row>
    <row r="20" spans="1:15" x14ac:dyDescent="0.3">
      <c r="A20" s="30">
        <v>15</v>
      </c>
      <c r="B20" s="31" t="s">
        <v>24</v>
      </c>
      <c r="C20" s="32" t="s">
        <v>25</v>
      </c>
      <c r="D20" s="41" t="s">
        <v>31</v>
      </c>
      <c r="E20" s="33" t="s">
        <v>61</v>
      </c>
      <c r="F20" s="34" t="s">
        <v>62</v>
      </c>
      <c r="G20" s="43">
        <v>10000</v>
      </c>
      <c r="H20" s="35">
        <v>480</v>
      </c>
      <c r="I20" s="35">
        <v>4800000</v>
      </c>
      <c r="J20" s="34" t="s">
        <v>16</v>
      </c>
      <c r="K20" s="35">
        <v>0</v>
      </c>
      <c r="L20" s="35">
        <v>0</v>
      </c>
      <c r="M20" s="35">
        <f t="shared" ref="M20:M21" si="5">M19-K20+H20</f>
        <v>480</v>
      </c>
      <c r="N20" s="35">
        <f t="shared" ref="N20:N21" si="6">N19-L20+I20</f>
        <v>4800000</v>
      </c>
      <c r="O20" s="6"/>
    </row>
    <row r="21" spans="1:15" x14ac:dyDescent="0.3">
      <c r="A21" s="30">
        <v>16</v>
      </c>
      <c r="B21" s="31" t="s">
        <v>46</v>
      </c>
      <c r="C21" s="32" t="s">
        <v>29</v>
      </c>
      <c r="D21" s="33" t="s">
        <v>63</v>
      </c>
      <c r="E21" s="33" t="s">
        <v>18</v>
      </c>
      <c r="F21" s="34" t="s">
        <v>16</v>
      </c>
      <c r="G21" s="34" t="s">
        <v>16</v>
      </c>
      <c r="H21" s="35">
        <v>0</v>
      </c>
      <c r="I21" s="35">
        <v>0</v>
      </c>
      <c r="J21" s="34" t="s">
        <v>62</v>
      </c>
      <c r="K21" s="35">
        <v>480</v>
      </c>
      <c r="L21" s="35">
        <v>4800000</v>
      </c>
      <c r="M21" s="35">
        <f t="shared" si="5"/>
        <v>0</v>
      </c>
      <c r="N21" s="35">
        <f t="shared" si="6"/>
        <v>0</v>
      </c>
      <c r="O21" s="6"/>
    </row>
    <row r="22" spans="1:15" x14ac:dyDescent="0.3">
      <c r="A22" s="30">
        <v>17</v>
      </c>
      <c r="B22" s="31" t="s">
        <v>24</v>
      </c>
      <c r="C22" s="32" t="s">
        <v>25</v>
      </c>
      <c r="D22" s="41" t="s">
        <v>31</v>
      </c>
      <c r="E22" s="33" t="s">
        <v>61</v>
      </c>
      <c r="F22" s="34" t="s">
        <v>64</v>
      </c>
      <c r="G22" s="43">
        <v>10000</v>
      </c>
      <c r="H22" s="35">
        <v>1000</v>
      </c>
      <c r="I22" s="35">
        <v>10000000</v>
      </c>
      <c r="J22" s="34" t="s">
        <v>16</v>
      </c>
      <c r="K22" s="35">
        <v>0</v>
      </c>
      <c r="L22" s="35">
        <v>0</v>
      </c>
      <c r="M22" s="35">
        <f t="shared" ref="M22:M23" si="7">M21-K22+H22</f>
        <v>1000</v>
      </c>
      <c r="N22" s="35">
        <f t="shared" ref="N22:N23" si="8">N21-L22+I22</f>
        <v>10000000</v>
      </c>
      <c r="O22" s="6"/>
    </row>
    <row r="23" spans="1:15" x14ac:dyDescent="0.3">
      <c r="A23" s="30">
        <v>18</v>
      </c>
      <c r="B23" s="31" t="s">
        <v>24</v>
      </c>
      <c r="C23" s="32" t="s">
        <v>65</v>
      </c>
      <c r="D23" s="33" t="s">
        <v>66</v>
      </c>
      <c r="E23" s="33" t="s">
        <v>61</v>
      </c>
      <c r="F23" s="34" t="s">
        <v>67</v>
      </c>
      <c r="G23" s="43">
        <v>10000</v>
      </c>
      <c r="H23" s="35">
        <v>15240</v>
      </c>
      <c r="I23" s="35">
        <v>152400000</v>
      </c>
      <c r="J23" s="34" t="s">
        <v>67</v>
      </c>
      <c r="K23" s="35">
        <v>15240</v>
      </c>
      <c r="L23" s="35">
        <v>152400000</v>
      </c>
      <c r="M23" s="35">
        <f t="shared" si="7"/>
        <v>1000</v>
      </c>
      <c r="N23" s="35">
        <f t="shared" si="8"/>
        <v>10000000</v>
      </c>
      <c r="O23" s="6"/>
    </row>
    <row r="24" spans="1:15" x14ac:dyDescent="0.3">
      <c r="A24" s="30">
        <v>19</v>
      </c>
      <c r="B24" s="31" t="s">
        <v>69</v>
      </c>
      <c r="C24" s="32" t="s">
        <v>70</v>
      </c>
      <c r="D24" s="33" t="s">
        <v>71</v>
      </c>
      <c r="E24" s="33" t="s">
        <v>18</v>
      </c>
      <c r="F24" s="34" t="s">
        <v>16</v>
      </c>
      <c r="G24" s="34" t="s">
        <v>16</v>
      </c>
      <c r="H24" s="35">
        <v>0</v>
      </c>
      <c r="I24" s="35">
        <v>0</v>
      </c>
      <c r="J24" s="42" t="s">
        <v>72</v>
      </c>
      <c r="K24" s="36">
        <v>1000</v>
      </c>
      <c r="L24" s="36">
        <v>10000000</v>
      </c>
      <c r="M24" s="35">
        <f t="shared" ref="M24:M25" si="9">M23-K24+H24</f>
        <v>0</v>
      </c>
      <c r="N24" s="35">
        <f t="shared" ref="N24:N27" si="10">N23-L24+I24</f>
        <v>0</v>
      </c>
      <c r="O24" s="11"/>
    </row>
    <row r="25" spans="1:15" x14ac:dyDescent="0.3">
      <c r="A25" s="30">
        <v>20</v>
      </c>
      <c r="B25" s="31" t="s">
        <v>73</v>
      </c>
      <c r="C25" s="32" t="s">
        <v>74</v>
      </c>
      <c r="D25" s="33" t="s">
        <v>75</v>
      </c>
      <c r="E25" s="33" t="s">
        <v>18</v>
      </c>
      <c r="F25" s="42" t="s">
        <v>76</v>
      </c>
      <c r="G25" s="43">
        <v>10000</v>
      </c>
      <c r="H25" s="36">
        <v>65</v>
      </c>
      <c r="I25" s="36">
        <v>650000</v>
      </c>
      <c r="J25" s="42" t="s">
        <v>76</v>
      </c>
      <c r="K25" s="36">
        <v>65</v>
      </c>
      <c r="L25" s="36">
        <v>650000</v>
      </c>
      <c r="M25" s="35">
        <f t="shared" si="9"/>
        <v>0</v>
      </c>
      <c r="N25" s="35">
        <f t="shared" si="10"/>
        <v>0</v>
      </c>
      <c r="O25" s="11"/>
    </row>
    <row r="26" spans="1:15" x14ac:dyDescent="0.3">
      <c r="A26" s="30">
        <v>21</v>
      </c>
      <c r="B26" s="31" t="s">
        <v>24</v>
      </c>
      <c r="C26" s="32" t="s">
        <v>25</v>
      </c>
      <c r="D26" s="33" t="s">
        <v>31</v>
      </c>
      <c r="E26" s="33" t="s">
        <v>18</v>
      </c>
      <c r="F26" s="42" t="s">
        <v>78</v>
      </c>
      <c r="G26" s="43">
        <v>10000</v>
      </c>
      <c r="H26" s="36">
        <v>400</v>
      </c>
      <c r="I26" s="36">
        <v>4000000</v>
      </c>
      <c r="J26" s="34" t="s">
        <v>16</v>
      </c>
      <c r="K26" s="35">
        <v>0</v>
      </c>
      <c r="L26" s="35">
        <v>0</v>
      </c>
      <c r="M26" s="35">
        <f>M25-K26+H26</f>
        <v>400</v>
      </c>
      <c r="N26" s="35">
        <f t="shared" si="10"/>
        <v>4000000</v>
      </c>
      <c r="O26" s="11"/>
    </row>
    <row r="27" spans="1:15" x14ac:dyDescent="0.3">
      <c r="A27" s="30">
        <v>22</v>
      </c>
      <c r="B27" s="31" t="s">
        <v>28</v>
      </c>
      <c r="C27" s="32" t="s">
        <v>29</v>
      </c>
      <c r="D27" s="33" t="s">
        <v>77</v>
      </c>
      <c r="E27" s="33" t="s">
        <v>18</v>
      </c>
      <c r="F27" s="34" t="s">
        <v>16</v>
      </c>
      <c r="G27" s="34" t="s">
        <v>16</v>
      </c>
      <c r="H27" s="35">
        <v>0</v>
      </c>
      <c r="I27" s="35">
        <v>0</v>
      </c>
      <c r="J27" s="34" t="s">
        <v>78</v>
      </c>
      <c r="K27" s="35">
        <v>400</v>
      </c>
      <c r="L27" s="35">
        <v>4000000</v>
      </c>
      <c r="M27" s="35">
        <f>M26-K27+H27</f>
        <v>0</v>
      </c>
      <c r="N27" s="35">
        <f t="shared" si="10"/>
        <v>0</v>
      </c>
      <c r="O27" s="6"/>
    </row>
    <row r="28" spans="1:15" x14ac:dyDescent="0.3">
      <c r="A28" s="30">
        <v>23</v>
      </c>
      <c r="B28" s="31" t="s">
        <v>24</v>
      </c>
      <c r="C28" s="32" t="s">
        <v>29</v>
      </c>
      <c r="D28" s="33" t="s">
        <v>79</v>
      </c>
      <c r="E28" s="33" t="s">
        <v>18</v>
      </c>
      <c r="F28" s="34" t="s">
        <v>80</v>
      </c>
      <c r="G28" s="43">
        <v>10000</v>
      </c>
      <c r="H28" s="35">
        <v>40</v>
      </c>
      <c r="I28" s="35">
        <v>400000</v>
      </c>
      <c r="J28" s="34" t="s">
        <v>80</v>
      </c>
      <c r="K28" s="35">
        <v>40</v>
      </c>
      <c r="L28" s="35">
        <v>400000</v>
      </c>
      <c r="M28" s="35">
        <f>M27-K28+H28</f>
        <v>0</v>
      </c>
      <c r="N28" s="35">
        <f t="shared" ref="N28" si="11">N27-L28+I28</f>
        <v>0</v>
      </c>
      <c r="O28" s="6"/>
    </row>
    <row r="29" spans="1:15" x14ac:dyDescent="0.3">
      <c r="A29" s="31">
        <v>24</v>
      </c>
      <c r="B29" s="31" t="s">
        <v>24</v>
      </c>
      <c r="C29" s="32" t="s">
        <v>29</v>
      </c>
      <c r="D29" s="33" t="s">
        <v>81</v>
      </c>
      <c r="E29" s="33" t="s">
        <v>18</v>
      </c>
      <c r="F29" s="34" t="s">
        <v>82</v>
      </c>
      <c r="G29" s="43">
        <v>10000</v>
      </c>
      <c r="H29" s="35">
        <v>110</v>
      </c>
      <c r="I29" s="35">
        <v>1100000</v>
      </c>
      <c r="J29" s="34" t="s">
        <v>82</v>
      </c>
      <c r="K29" s="35">
        <v>110</v>
      </c>
      <c r="L29" s="35">
        <v>1100000</v>
      </c>
      <c r="M29" s="35">
        <f>M28-K29+H29</f>
        <v>0</v>
      </c>
      <c r="N29" s="35">
        <f t="shared" ref="N29" si="12">N28-L29+I29</f>
        <v>0</v>
      </c>
      <c r="O29" s="11"/>
    </row>
    <row r="30" spans="1:15" x14ac:dyDescent="0.3">
      <c r="A30" s="30">
        <v>25</v>
      </c>
      <c r="B30" s="31" t="s">
        <v>91</v>
      </c>
      <c r="C30" s="32" t="s">
        <v>29</v>
      </c>
      <c r="D30" s="33" t="s">
        <v>83</v>
      </c>
      <c r="E30" s="33" t="s">
        <v>18</v>
      </c>
      <c r="F30" s="34" t="s">
        <v>92</v>
      </c>
      <c r="G30" s="40">
        <v>10000</v>
      </c>
      <c r="H30" s="35">
        <v>100</v>
      </c>
      <c r="I30" s="35">
        <v>1000000</v>
      </c>
      <c r="J30" s="34" t="s">
        <v>92</v>
      </c>
      <c r="K30" s="35">
        <v>100</v>
      </c>
      <c r="L30" s="35">
        <v>1000000</v>
      </c>
      <c r="M30" s="35">
        <f t="shared" ref="M30:M34" si="13">M29-K30+H30</f>
        <v>0</v>
      </c>
      <c r="N30" s="35">
        <f t="shared" ref="N30:N34" si="14">N29-L30+I30</f>
        <v>0</v>
      </c>
      <c r="O30" s="11"/>
    </row>
    <row r="31" spans="1:15" x14ac:dyDescent="0.3">
      <c r="A31" s="31">
        <v>26</v>
      </c>
      <c r="B31" s="31" t="s">
        <v>93</v>
      </c>
      <c r="C31" s="32" t="s">
        <v>29</v>
      </c>
      <c r="D31" s="33" t="s">
        <v>84</v>
      </c>
      <c r="E31" s="33" t="s">
        <v>18</v>
      </c>
      <c r="F31" s="34" t="s">
        <v>94</v>
      </c>
      <c r="G31" s="40">
        <v>10000</v>
      </c>
      <c r="H31" s="35">
        <v>30</v>
      </c>
      <c r="I31" s="35">
        <v>300000</v>
      </c>
      <c r="J31" s="34" t="s">
        <v>94</v>
      </c>
      <c r="K31" s="35">
        <v>30</v>
      </c>
      <c r="L31" s="35">
        <v>300000</v>
      </c>
      <c r="M31" s="35">
        <f t="shared" si="13"/>
        <v>0</v>
      </c>
      <c r="N31" s="35">
        <f t="shared" si="14"/>
        <v>0</v>
      </c>
      <c r="O31" s="11"/>
    </row>
    <row r="32" spans="1:15" x14ac:dyDescent="0.3">
      <c r="A32" s="30">
        <v>27</v>
      </c>
      <c r="B32" s="31" t="s">
        <v>24</v>
      </c>
      <c r="C32" s="32" t="s">
        <v>39</v>
      </c>
      <c r="D32" s="33" t="s">
        <v>85</v>
      </c>
      <c r="E32" s="33" t="s">
        <v>18</v>
      </c>
      <c r="F32" s="34" t="s">
        <v>95</v>
      </c>
      <c r="G32" s="40">
        <v>10000</v>
      </c>
      <c r="H32" s="35">
        <v>60</v>
      </c>
      <c r="I32" s="35">
        <v>600000</v>
      </c>
      <c r="J32" s="34" t="s">
        <v>95</v>
      </c>
      <c r="K32" s="35">
        <v>60</v>
      </c>
      <c r="L32" s="35">
        <v>600000</v>
      </c>
      <c r="M32" s="35">
        <f t="shared" si="13"/>
        <v>0</v>
      </c>
      <c r="N32" s="35">
        <f t="shared" si="14"/>
        <v>0</v>
      </c>
      <c r="O32" s="11"/>
    </row>
    <row r="33" spans="1:15" x14ac:dyDescent="0.3">
      <c r="A33" s="31">
        <v>28</v>
      </c>
      <c r="B33" s="31" t="s">
        <v>96</v>
      </c>
      <c r="C33" s="32" t="s">
        <v>97</v>
      </c>
      <c r="D33" s="33" t="s">
        <v>86</v>
      </c>
      <c r="E33" s="33" t="s">
        <v>18</v>
      </c>
      <c r="F33" s="34" t="s">
        <v>95</v>
      </c>
      <c r="G33" s="40">
        <v>10000</v>
      </c>
      <c r="H33" s="35">
        <v>40</v>
      </c>
      <c r="I33" s="35">
        <v>400000</v>
      </c>
      <c r="J33" s="34" t="s">
        <v>95</v>
      </c>
      <c r="K33" s="35">
        <v>40</v>
      </c>
      <c r="L33" s="35">
        <v>400000</v>
      </c>
      <c r="M33" s="35">
        <f t="shared" si="13"/>
        <v>0</v>
      </c>
      <c r="N33" s="35">
        <f t="shared" si="14"/>
        <v>0</v>
      </c>
      <c r="O33" s="11"/>
    </row>
    <row r="34" spans="1:15" x14ac:dyDescent="0.3">
      <c r="A34" s="30">
        <v>29</v>
      </c>
      <c r="B34" s="31" t="s">
        <v>98</v>
      </c>
      <c r="C34" s="32" t="s">
        <v>29</v>
      </c>
      <c r="D34" s="33" t="s">
        <v>87</v>
      </c>
      <c r="E34" s="33" t="s">
        <v>18</v>
      </c>
      <c r="F34" s="34" t="s">
        <v>99</v>
      </c>
      <c r="G34" s="40">
        <v>10000</v>
      </c>
      <c r="H34" s="35">
        <v>90</v>
      </c>
      <c r="I34" s="35">
        <v>900000</v>
      </c>
      <c r="J34" s="34" t="s">
        <v>99</v>
      </c>
      <c r="K34" s="35">
        <v>90</v>
      </c>
      <c r="L34" s="35">
        <v>900000</v>
      </c>
      <c r="M34" s="35">
        <f t="shared" si="13"/>
        <v>0</v>
      </c>
      <c r="N34" s="35">
        <f t="shared" si="14"/>
        <v>0</v>
      </c>
      <c r="O34" s="11"/>
    </row>
    <row r="35" spans="1:15" x14ac:dyDescent="0.3">
      <c r="A35" s="31">
        <v>30</v>
      </c>
      <c r="B35" s="31" t="s">
        <v>100</v>
      </c>
      <c r="C35" s="32" t="s">
        <v>29</v>
      </c>
      <c r="D35" s="33" t="s">
        <v>101</v>
      </c>
      <c r="E35" s="33" t="s">
        <v>18</v>
      </c>
      <c r="F35" s="34" t="s">
        <v>99</v>
      </c>
      <c r="G35" s="40">
        <v>10000</v>
      </c>
      <c r="H35" s="35">
        <v>50</v>
      </c>
      <c r="I35" s="35">
        <v>500000</v>
      </c>
      <c r="J35" s="34" t="s">
        <v>99</v>
      </c>
      <c r="K35" s="35">
        <v>50</v>
      </c>
      <c r="L35" s="35">
        <v>500000</v>
      </c>
      <c r="M35" s="35">
        <f t="shared" ref="M35" si="15">M34-K35+H35</f>
        <v>0</v>
      </c>
      <c r="N35" s="35">
        <f t="shared" ref="N35" si="16">N34-L35+I35</f>
        <v>0</v>
      </c>
      <c r="O35" s="11"/>
    </row>
    <row r="36" spans="1:15" x14ac:dyDescent="0.3">
      <c r="A36" s="30">
        <v>31</v>
      </c>
      <c r="B36" s="31" t="s">
        <v>24</v>
      </c>
      <c r="C36" s="32" t="s">
        <v>25</v>
      </c>
      <c r="D36" s="33" t="s">
        <v>88</v>
      </c>
      <c r="E36" s="33" t="s">
        <v>18</v>
      </c>
      <c r="F36" s="34" t="s">
        <v>102</v>
      </c>
      <c r="G36" s="40">
        <v>10000</v>
      </c>
      <c r="H36" s="35">
        <v>180</v>
      </c>
      <c r="I36" s="35">
        <v>1800000</v>
      </c>
      <c r="J36" s="34" t="s">
        <v>16</v>
      </c>
      <c r="K36" s="35">
        <v>0</v>
      </c>
      <c r="L36" s="35">
        <v>0</v>
      </c>
      <c r="M36" s="35">
        <f t="shared" ref="M36" si="17">M35-K36+H36</f>
        <v>180</v>
      </c>
      <c r="N36" s="35">
        <f t="shared" ref="N36" si="18">N35-L36+I36</f>
        <v>1800000</v>
      </c>
      <c r="O36" s="11"/>
    </row>
    <row r="37" spans="1:15" x14ac:dyDescent="0.3">
      <c r="A37" s="31">
        <v>32</v>
      </c>
      <c r="B37" s="31" t="s">
        <v>103</v>
      </c>
      <c r="C37" s="32" t="s">
        <v>29</v>
      </c>
      <c r="D37" s="33" t="s">
        <v>89</v>
      </c>
      <c r="E37" s="33" t="s">
        <v>18</v>
      </c>
      <c r="F37" s="34" t="s">
        <v>16</v>
      </c>
      <c r="G37" s="34" t="s">
        <v>16</v>
      </c>
      <c r="H37" s="35">
        <v>0</v>
      </c>
      <c r="I37" s="35">
        <v>0</v>
      </c>
      <c r="J37" s="34" t="s">
        <v>102</v>
      </c>
      <c r="K37" s="35">
        <v>180</v>
      </c>
      <c r="L37" s="35">
        <v>1800000</v>
      </c>
      <c r="M37" s="35">
        <f t="shared" ref="M37:M38" si="19">M36-K37+H37</f>
        <v>0</v>
      </c>
      <c r="N37" s="35">
        <f t="shared" ref="N37:N38" si="20">N36-L37+I37</f>
        <v>0</v>
      </c>
      <c r="O37" s="11"/>
    </row>
    <row r="38" spans="1:15" x14ac:dyDescent="0.3">
      <c r="A38" s="30">
        <v>33</v>
      </c>
      <c r="B38" s="31" t="s">
        <v>24</v>
      </c>
      <c r="C38" s="32"/>
      <c r="D38" s="33" t="s">
        <v>90</v>
      </c>
      <c r="E38" s="33" t="s">
        <v>18</v>
      </c>
      <c r="F38" s="34" t="s">
        <v>104</v>
      </c>
      <c r="G38" s="40">
        <v>10000</v>
      </c>
      <c r="H38" s="35">
        <v>160</v>
      </c>
      <c r="I38" s="35">
        <v>1600000</v>
      </c>
      <c r="J38" s="34" t="s">
        <v>104</v>
      </c>
      <c r="K38" s="35">
        <v>160</v>
      </c>
      <c r="L38" s="35">
        <v>1600000</v>
      </c>
      <c r="M38" s="35">
        <f t="shared" si="19"/>
        <v>0</v>
      </c>
      <c r="N38" s="35">
        <f t="shared" si="20"/>
        <v>0</v>
      </c>
      <c r="O38" s="11"/>
    </row>
    <row r="39" spans="1:15" ht="31.5" customHeight="1" thickBot="1" x14ac:dyDescent="0.35">
      <c r="A39" s="48" t="s">
        <v>26</v>
      </c>
      <c r="B39" s="49"/>
      <c r="C39" s="49"/>
      <c r="D39" s="49"/>
      <c r="E39" s="50"/>
      <c r="F39" s="44"/>
      <c r="G39" s="20"/>
      <c r="H39" s="20">
        <f>SUM(H6:H38)</f>
        <v>20955</v>
      </c>
      <c r="I39" s="20">
        <f>SUM(I6:I38)</f>
        <v>209550000</v>
      </c>
      <c r="J39" s="20"/>
      <c r="K39" s="20">
        <f>SUM(K6:K38)</f>
        <v>20955</v>
      </c>
      <c r="L39" s="20">
        <f>SUM(L6:L38)</f>
        <v>209550000</v>
      </c>
      <c r="M39" s="20">
        <f>H39-K39</f>
        <v>0</v>
      </c>
      <c r="N39" s="20">
        <f>I39-L39</f>
        <v>0</v>
      </c>
      <c r="O39" s="10"/>
    </row>
    <row r="41" spans="1:15" x14ac:dyDescent="0.3">
      <c r="M41" s="14"/>
    </row>
    <row r="43" spans="1:15" x14ac:dyDescent="0.3">
      <c r="N43" s="15"/>
      <c r="O43" s="15"/>
    </row>
    <row r="45" spans="1:15" x14ac:dyDescent="0.3">
      <c r="N45" s="14"/>
    </row>
    <row r="48" spans="1:15" x14ac:dyDescent="0.3">
      <c r="C48" s="1" t="s">
        <v>38</v>
      </c>
    </row>
  </sheetData>
  <autoFilter ref="A5:O5"/>
  <mergeCells count="13">
    <mergeCell ref="M4:N4"/>
    <mergeCell ref="O4:O5"/>
    <mergeCell ref="A39:E39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D12" sqref="D1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52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105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12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12</v>
      </c>
      <c r="N5" s="7" t="s">
        <v>13</v>
      </c>
      <c r="O5" s="47"/>
    </row>
    <row r="6" spans="1:15" x14ac:dyDescent="0.3">
      <c r="A6" s="4">
        <v>1</v>
      </c>
      <c r="B6" s="4" t="s">
        <v>28</v>
      </c>
      <c r="C6" s="2" t="s">
        <v>39</v>
      </c>
      <c r="D6" s="13" t="s">
        <v>53</v>
      </c>
      <c r="E6" s="13" t="s">
        <v>68</v>
      </c>
      <c r="F6" s="12" t="s">
        <v>54</v>
      </c>
      <c r="G6" s="18">
        <v>8460</v>
      </c>
      <c r="H6" s="18">
        <v>16</v>
      </c>
      <c r="I6" s="18">
        <f>G6*H6</f>
        <v>135360</v>
      </c>
      <c r="J6" s="12" t="s">
        <v>54</v>
      </c>
      <c r="K6" s="18">
        <v>16</v>
      </c>
      <c r="L6" s="18">
        <v>135360</v>
      </c>
      <c r="M6" s="18">
        <f>H6-K6</f>
        <v>0</v>
      </c>
      <c r="N6" s="18">
        <f>I6-L6</f>
        <v>0</v>
      </c>
      <c r="O6" s="26"/>
    </row>
    <row r="7" spans="1:15" x14ac:dyDescent="0.3">
      <c r="A7" s="4">
        <v>2</v>
      </c>
      <c r="B7" s="4" t="s">
        <v>57</v>
      </c>
      <c r="C7" s="2" t="s">
        <v>58</v>
      </c>
      <c r="D7" s="13" t="s">
        <v>59</v>
      </c>
      <c r="E7" s="13" t="s">
        <v>68</v>
      </c>
      <c r="F7" s="12" t="s">
        <v>60</v>
      </c>
      <c r="G7" s="18">
        <v>9800</v>
      </c>
      <c r="H7" s="18">
        <v>7</v>
      </c>
      <c r="I7" s="18">
        <f>G7*H7</f>
        <v>68600</v>
      </c>
      <c r="J7" s="12" t="s">
        <v>60</v>
      </c>
      <c r="K7" s="18">
        <v>7</v>
      </c>
      <c r="L7" s="18">
        <v>68600</v>
      </c>
      <c r="M7" s="18">
        <f>M6+H7-K7</f>
        <v>0</v>
      </c>
      <c r="N7" s="18">
        <f>N6+I7-L7</f>
        <v>0</v>
      </c>
      <c r="O7" s="26"/>
    </row>
    <row r="8" spans="1:15" ht="31.5" customHeight="1" thickBot="1" x14ac:dyDescent="0.35">
      <c r="A8" s="48" t="s">
        <v>26</v>
      </c>
      <c r="B8" s="49"/>
      <c r="C8" s="49"/>
      <c r="D8" s="49"/>
      <c r="E8" s="50"/>
      <c r="F8" s="25"/>
      <c r="G8" s="20"/>
      <c r="H8" s="20">
        <f>SUM(H6:H7)</f>
        <v>23</v>
      </c>
      <c r="I8" s="20">
        <f>SUM(I6:I7)</f>
        <v>203960</v>
      </c>
      <c r="J8" s="20"/>
      <c r="K8" s="20">
        <f>SUM(K6:K7)</f>
        <v>23</v>
      </c>
      <c r="L8" s="20">
        <f>SUM(L6:L7)</f>
        <v>203960</v>
      </c>
      <c r="M8" s="20">
        <f>H8-K8</f>
        <v>0</v>
      </c>
      <c r="N8" s="20">
        <f>I8-L8</f>
        <v>0</v>
      </c>
      <c r="O8" s="10"/>
    </row>
    <row r="10" spans="1:15" x14ac:dyDescent="0.3">
      <c r="M10" s="14"/>
    </row>
    <row r="12" spans="1:15" x14ac:dyDescent="0.3">
      <c r="N12" s="15"/>
      <c r="O12" s="15"/>
    </row>
    <row r="14" spans="1:15" x14ac:dyDescent="0.3">
      <c r="N14" s="14"/>
    </row>
    <row r="17" spans="3:3" x14ac:dyDescent="0.3">
      <c r="C17" s="1" t="s">
        <v>38</v>
      </c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105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21">
        <v>1</v>
      </c>
      <c r="B6" s="16" t="s">
        <v>16</v>
      </c>
      <c r="C6" s="17" t="s">
        <v>16</v>
      </c>
      <c r="D6" s="22" t="s">
        <v>27</v>
      </c>
      <c r="E6" s="22" t="s">
        <v>19</v>
      </c>
      <c r="F6" s="23" t="s">
        <v>16</v>
      </c>
      <c r="G6" s="19">
        <v>9300</v>
      </c>
      <c r="H6" s="19">
        <v>12</v>
      </c>
      <c r="I6" s="19">
        <f>G6*H6</f>
        <v>111600</v>
      </c>
      <c r="J6" s="23"/>
      <c r="K6" s="19">
        <v>0</v>
      </c>
      <c r="L6" s="19">
        <v>0</v>
      </c>
      <c r="M6" s="19">
        <f>H6</f>
        <v>12</v>
      </c>
      <c r="N6" s="19">
        <f>I6</f>
        <v>111600</v>
      </c>
      <c r="O6" s="11"/>
    </row>
    <row r="7" spans="1:15" ht="31.5" customHeight="1" thickBot="1" x14ac:dyDescent="0.35">
      <c r="A7" s="58" t="s">
        <v>10</v>
      </c>
      <c r="B7" s="59"/>
      <c r="C7" s="59"/>
      <c r="D7" s="59"/>
      <c r="E7" s="59"/>
      <c r="F7" s="24"/>
      <c r="G7" s="20"/>
      <c r="H7" s="20">
        <f>SUM(H6:H6)</f>
        <v>12</v>
      </c>
      <c r="I7" s="20">
        <f>SUM(I6:I6)</f>
        <v>111600</v>
      </c>
      <c r="J7" s="20"/>
      <c r="K7" s="20">
        <f>SUM(K6:K6)</f>
        <v>0</v>
      </c>
      <c r="L7" s="20">
        <f>SUM(L6:L6)</f>
        <v>0</v>
      </c>
      <c r="M7" s="20">
        <f>H7-K7</f>
        <v>12</v>
      </c>
      <c r="N7" s="20">
        <f>I7-L7</f>
        <v>111600</v>
      </c>
      <c r="O7" s="10"/>
    </row>
    <row r="9" spans="1:15" x14ac:dyDescent="0.3">
      <c r="M9" s="14"/>
    </row>
    <row r="11" spans="1:15" x14ac:dyDescent="0.3">
      <c r="N11" s="15"/>
      <c r="O11" s="15"/>
    </row>
    <row r="13" spans="1:15" x14ac:dyDescent="0.3">
      <c r="N13" s="14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2023-12-26T01:38:21Z</dcterms:modified>
</cp:coreProperties>
</file>