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lus01\Desktop\남정미\3. 공시_알리오\2. 홈페이지공시_정보3.0\상품권 공시_매달 14일 이내\"/>
    </mc:Choice>
  </mc:AlternateContent>
  <bookViews>
    <workbookView xWindow="480" yWindow="105" windowWidth="11835" windowHeight="5355"/>
  </bookViews>
  <sheets>
    <sheet name="상품권" sheetId="1" r:id="rId1"/>
  </sheets>
  <calcPr calcId="152511"/>
</workbook>
</file>

<file path=xl/calcChain.xml><?xml version="1.0" encoding="utf-8"?>
<calcChain xmlns="http://schemas.openxmlformats.org/spreadsheetml/2006/main">
  <c r="A35" i="1" l="1"/>
  <c r="A29" i="1"/>
  <c r="A30" i="1"/>
  <c r="A31" i="1" s="1"/>
  <c r="A32" i="1" s="1"/>
  <c r="A33" i="1" s="1"/>
  <c r="A36" i="1"/>
  <c r="A37" i="1" s="1"/>
  <c r="A38" i="1" s="1"/>
  <c r="A39" i="1" s="1"/>
  <c r="A40" i="1" s="1"/>
  <c r="A41" i="1" s="1"/>
  <c r="A42" i="1" s="1"/>
  <c r="A43" i="1" s="1"/>
  <c r="A44" i="1" s="1"/>
  <c r="A45" i="1" s="1"/>
  <c r="L28" i="1"/>
  <c r="I28" i="1"/>
  <c r="I46" i="1" s="1"/>
  <c r="L46" i="1"/>
  <c r="K46" i="1"/>
  <c r="H46" i="1"/>
  <c r="N43" i="1" l="1"/>
  <c r="M43" i="1"/>
  <c r="N33" i="1"/>
  <c r="M33" i="1"/>
  <c r="N13" i="1" l="1"/>
  <c r="M13" i="1"/>
  <c r="N20" i="1" l="1"/>
  <c r="M20" i="1"/>
  <c r="M46" i="1" l="1"/>
  <c r="N46" i="1"/>
</calcChain>
</file>

<file path=xl/sharedStrings.xml><?xml version="1.0" encoding="utf-8"?>
<sst xmlns="http://schemas.openxmlformats.org/spreadsheetml/2006/main" count="149" uniqueCount="82">
  <si>
    <t>(단위 : 매, 원)</t>
  </si>
  <si>
    <t>구분</t>
  </si>
  <si>
    <t>소관부점</t>
  </si>
  <si>
    <t>구매목적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</si>
  <si>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</si>
  <si>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</si>
  <si>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</si>
  <si>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</si>
  <si>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</si>
  <si>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</si>
  <si>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</si>
  <si>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</si>
  <si>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</si>
  <si>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</si>
  <si>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</si>
  <si>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</si>
  <si>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</si>
  <si>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</si>
  <si>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상품권 구매 및 사용내역</t>
    <phoneticPr fontId="3" type="noConversion"/>
  </si>
  <si>
    <t>구매일자</t>
    <phoneticPr fontId="3" type="noConversion"/>
  </si>
  <si>
    <t>홍보비서실</t>
    <phoneticPr fontId="3" type="noConversion"/>
  </si>
  <si>
    <t>포상비</t>
    <phoneticPr fontId="3" type="noConversion"/>
  </si>
  <si>
    <t>경영공시 이용자만족도 설문조사 포상</t>
    <phoneticPr fontId="3" type="noConversion"/>
  </si>
  <si>
    <t>문화상품권</t>
    <phoneticPr fontId="3" type="noConversion"/>
  </si>
  <si>
    <t>포상비</t>
    <phoneticPr fontId="3" type="noConversion"/>
  </si>
  <si>
    <t>청렴의날 윤리퀴즈 포상</t>
    <phoneticPr fontId="3" type="noConversion"/>
  </si>
  <si>
    <t>문화상품권</t>
    <phoneticPr fontId="3" type="noConversion"/>
  </si>
  <si>
    <t>영업기획실</t>
  </si>
  <si>
    <t>사업경비-포상비</t>
  </si>
  <si>
    <t>개런티마스터 포상</t>
  </si>
  <si>
    <t>온누리</t>
  </si>
  <si>
    <t>2014-02-24</t>
  </si>
  <si>
    <t>2014-03-03</t>
  </si>
  <si>
    <t>인사처</t>
  </si>
  <si>
    <t>급여성 복리비</t>
  </si>
  <si>
    <t>회사창립 21주년 기념품</t>
  </si>
  <si>
    <t>홍보비서실</t>
  </si>
  <si>
    <t>포상비</t>
  </si>
  <si>
    <t>생생모니터링 활동우수자 포상</t>
  </si>
  <si>
    <t>준법지원실</t>
  </si>
  <si>
    <t>청렴의날 윤리퀴즈 포상</t>
  </si>
  <si>
    <t>심사관리처</t>
  </si>
  <si>
    <t>리스크탈출 No.1콘테스트 포상</t>
    <phoneticPr fontId="3" type="noConversion"/>
  </si>
  <si>
    <t>행사비</t>
  </si>
  <si>
    <t>우수 활동 대학생 봉사단 포상</t>
  </si>
  <si>
    <t>보증이행처</t>
  </si>
  <si>
    <t>사업경비-회의비</t>
  </si>
  <si>
    <t>자산관리본부워크샵 포상</t>
  </si>
  <si>
    <t>사업경비-행사비</t>
  </si>
  <si>
    <t>주택보증 모니터 증정</t>
  </si>
  <si>
    <t>신사업개발실</t>
  </si>
  <si>
    <t>주택정보포털 브랜드명 공모 포상</t>
  </si>
  <si>
    <t>채권관리실</t>
  </si>
  <si>
    <t>채권회수캠페인 포상비 지급</t>
  </si>
  <si>
    <t>금융사업본부 워크샵</t>
  </si>
  <si>
    <t>10월 CEO 월례조회시 우수부점 포상</t>
  </si>
  <si>
    <t>클린메이커 및 윤리경영 활동우수자 포상</t>
  </si>
  <si>
    <t>보증이행 나이스콘테스트 포상</t>
  </si>
  <si>
    <t>2014년 채권회수 우수사례 포상</t>
  </si>
  <si>
    <t>-</t>
  </si>
  <si>
    <t>경영관리실</t>
  </si>
  <si>
    <t>KPI Festival 지표공모 포상</t>
  </si>
  <si>
    <t>영업기획실</t>
    <phoneticPr fontId="3" type="noConversion"/>
  </si>
  <si>
    <t>사업경비-판매촉진비</t>
    <phoneticPr fontId="3" type="noConversion"/>
  </si>
  <si>
    <t>(2014. 1월~12월)</t>
    <phoneticPr fontId="3" type="noConversion"/>
  </si>
  <si>
    <t>전략기획실</t>
  </si>
  <si>
    <t>경영공시 이용자만족도 설문조사 응답자 중 추첨 지급</t>
  </si>
  <si>
    <t>2014년 경영성과 우수부서 및 직원 포상</t>
  </si>
  <si>
    <t>감사실</t>
  </si>
  <si>
    <t>감사모범사례 포상</t>
  </si>
  <si>
    <t>자점감사인 포상</t>
  </si>
  <si>
    <t>개청식관련 우수거래고객 포상</t>
  </si>
  <si>
    <t>경영관리실</t>
    <phoneticPr fontId="3" type="noConversion"/>
  </si>
  <si>
    <t>포상비</t>
    <phoneticPr fontId="3" type="noConversion"/>
  </si>
  <si>
    <t>부채감축 아이디어 공모 포상</t>
    <phoneticPr fontId="3" type="noConversion"/>
  </si>
  <si>
    <t>온누리</t>
    <phoneticPr fontId="3" type="noConversion"/>
  </si>
  <si>
    <t>우수성과사례(BP) 경진대회 우수부서 포상</t>
    <phoneticPr fontId="3" type="noConversion"/>
  </si>
  <si>
    <t>기금예수금</t>
  </si>
  <si>
    <t>보직자 임금인상 반납분 기부</t>
  </si>
  <si>
    <t>전략기획실</t>
    <phoneticPr fontId="3" type="noConversion"/>
  </si>
  <si>
    <t>기부금</t>
    <phoneticPr fontId="3" type="noConversion"/>
  </si>
  <si>
    <t>부산혁신도시 입주기관 공동사회공헌기금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</si>
</sst>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0_);[Red]\(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right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right" vertical="center" wrapText="1"/>
    </xf>
    <xf numFmtId="0" fontId="9" fillId="0" borderId="0" xfId="0" applyFont="1" applyFill="1" applyAlignment="1">
      <alignment horizontal="left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6" fillId="0" borderId="13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vertical="center" wrapText="1"/>
    </xf>
    <xf numFmtId="14" fontId="0" fillId="0" borderId="1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41" fontId="7" fillId="2" borderId="2" xfId="1" applyFont="1" applyFill="1" applyBorder="1" applyAlignment="1">
      <alignment horizontal="center" vertical="center" wrapText="1"/>
    </xf>
    <xf numFmtId="14" fontId="7" fillId="2" borderId="2" xfId="0" applyNumberFormat="1" applyFont="1" applyFill="1" applyBorder="1" applyAlignment="1">
      <alignment horizontal="center" vertical="center" wrapText="1"/>
    </xf>
    <xf numFmtId="41" fontId="7" fillId="2" borderId="2" xfId="1" applyFont="1" applyFill="1" applyBorder="1" applyAlignment="1">
      <alignment horizontal="right" vertical="center" wrapText="1"/>
    </xf>
    <xf numFmtId="0" fontId="7" fillId="0" borderId="10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1" fontId="7" fillId="2" borderId="19" xfId="1" applyFont="1" applyFill="1" applyBorder="1" applyAlignment="1">
      <alignment horizontal="right" vertical="center" wrapText="1"/>
    </xf>
    <xf numFmtId="0" fontId="6" fillId="0" borderId="24" xfId="0" applyFont="1" applyFill="1" applyBorder="1" applyAlignment="1">
      <alignment horizontal="center" vertical="center"/>
    </xf>
    <xf numFmtId="41" fontId="8" fillId="2" borderId="24" xfId="1" applyFont="1" applyFill="1" applyBorder="1" applyAlignment="1">
      <alignment horizontal="right" vertical="center" wrapText="1"/>
    </xf>
    <xf numFmtId="0" fontId="6" fillId="0" borderId="25" xfId="0" applyFont="1" applyFill="1" applyBorder="1" applyAlignment="1">
      <alignment horizontal="center" vertical="center"/>
    </xf>
    <xf numFmtId="0" fontId="7" fillId="0" borderId="27" xfId="0" applyNumberFormat="1" applyFont="1" applyFill="1" applyBorder="1" applyAlignment="1">
      <alignment horizontal="center" vertical="center" wrapText="1"/>
    </xf>
    <xf numFmtId="49" fontId="7" fillId="0" borderId="27" xfId="0" applyNumberFormat="1" applyFont="1" applyFill="1" applyBorder="1" applyAlignment="1">
      <alignment horizontal="center" vertical="center" wrapText="1"/>
    </xf>
    <xf numFmtId="49" fontId="7" fillId="2" borderId="27" xfId="0" applyNumberFormat="1" applyFont="1" applyFill="1" applyBorder="1" applyAlignment="1">
      <alignment horizontal="center" vertical="center" wrapText="1"/>
    </xf>
    <xf numFmtId="14" fontId="7" fillId="2" borderId="27" xfId="0" applyNumberFormat="1" applyFont="1" applyFill="1" applyBorder="1" applyAlignment="1">
      <alignment horizontal="center" vertical="center" wrapText="1"/>
    </xf>
    <xf numFmtId="41" fontId="7" fillId="2" borderId="27" xfId="1" applyFont="1" applyFill="1" applyBorder="1" applyAlignment="1">
      <alignment horizontal="right" vertical="center" wrapText="1"/>
    </xf>
    <xf numFmtId="176" fontId="7" fillId="2" borderId="27" xfId="0" applyNumberFormat="1" applyFont="1" applyFill="1" applyBorder="1" applyAlignment="1">
      <alignment horizontal="right" vertical="center" wrapText="1"/>
    </xf>
    <xf numFmtId="49" fontId="6" fillId="0" borderId="28" xfId="0" applyNumberFormat="1" applyFont="1" applyFill="1" applyBorder="1" applyAlignment="1">
      <alignment vertical="center" wrapText="1"/>
    </xf>
    <xf numFmtId="41" fontId="7" fillId="2" borderId="18" xfId="1" applyFont="1" applyFill="1" applyBorder="1" applyAlignment="1">
      <alignment horizontal="center" vertical="center" wrapText="1"/>
    </xf>
    <xf numFmtId="41" fontId="7" fillId="2" borderId="2" xfId="1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wrapText="1"/>
    </xf>
    <xf numFmtId="14" fontId="7" fillId="2" borderId="2" xfId="0" applyNumberFormat="1" applyFont="1" applyFill="1" applyBorder="1" applyAlignment="1">
      <alignment horizontal="center" vertical="center" wrapText="1"/>
    </xf>
    <xf numFmtId="41" fontId="7" fillId="2" borderId="18" xfId="1" applyFont="1" applyFill="1" applyBorder="1" applyAlignment="1">
      <alignment horizontal="right" vertical="center" wrapText="1"/>
    </xf>
    <xf numFmtId="41" fontId="7" fillId="2" borderId="2" xfId="1" applyFont="1" applyFill="1" applyBorder="1" applyAlignment="1">
      <alignment horizontal="right" vertical="center" wrapText="1"/>
    </xf>
    <xf numFmtId="176" fontId="7" fillId="2" borderId="18" xfId="0" applyNumberFormat="1" applyFont="1" applyFill="1" applyBorder="1" applyAlignment="1">
      <alignment horizontal="right" vertical="center" wrapText="1"/>
    </xf>
    <xf numFmtId="176" fontId="7" fillId="2" borderId="2" xfId="0" applyNumberFormat="1" applyFont="1" applyFill="1" applyBorder="1" applyAlignment="1">
      <alignment horizontal="right" vertical="center" wrapText="1"/>
    </xf>
    <xf numFmtId="0" fontId="7" fillId="0" borderId="17" xfId="0" applyNumberFormat="1" applyFont="1" applyFill="1" applyBorder="1" applyAlignment="1">
      <alignment horizontal="center" vertical="center" wrapText="1"/>
    </xf>
    <xf numFmtId="0" fontId="7" fillId="0" borderId="10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1" fontId="7" fillId="2" borderId="19" xfId="1" applyFont="1" applyFill="1" applyBorder="1" applyAlignment="1">
      <alignment horizontal="center" vertical="center" wrapText="1"/>
    </xf>
    <xf numFmtId="0" fontId="7" fillId="0" borderId="20" xfId="0" applyNumberFormat="1" applyFont="1" applyFill="1" applyBorder="1" applyAlignment="1">
      <alignment horizontal="center" vertical="center" wrapText="1"/>
    </xf>
    <xf numFmtId="0" fontId="7" fillId="0" borderId="19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49" fontId="7" fillId="2" borderId="19" xfId="0" applyNumberFormat="1" applyFont="1" applyFill="1" applyBorder="1" applyAlignment="1">
      <alignment horizontal="center" vertical="center" wrapText="1"/>
    </xf>
    <xf numFmtId="14" fontId="7" fillId="2" borderId="19" xfId="0" applyNumberFormat="1" applyFont="1" applyFill="1" applyBorder="1" applyAlignment="1">
      <alignment horizontal="center" vertical="center" wrapText="1"/>
    </xf>
    <xf numFmtId="41" fontId="7" fillId="2" borderId="19" xfId="1" applyFont="1" applyFill="1" applyBorder="1" applyAlignment="1">
      <alignment horizontal="right" vertical="center" wrapText="1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0" borderId="3" xfId="0" applyNumberFormat="1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1" fontId="6" fillId="0" borderId="5" xfId="1" applyFont="1" applyFill="1" applyBorder="1" applyAlignment="1">
      <alignment horizontal="center" vertical="center" wrapText="1"/>
    </xf>
    <xf numFmtId="41" fontId="6" fillId="0" borderId="6" xfId="1" applyFont="1" applyFill="1" applyBorder="1" applyAlignment="1">
      <alignment horizontal="center" vertical="center" wrapText="1"/>
    </xf>
    <xf numFmtId="41" fontId="6" fillId="0" borderId="7" xfId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1" fontId="6" fillId="0" borderId="14" xfId="1" applyFont="1" applyFill="1" applyBorder="1" applyAlignment="1">
      <alignment horizontal="center" vertical="center" wrapText="1"/>
    </xf>
    <xf numFmtId="41" fontId="6" fillId="0" borderId="15" xfId="1" applyFont="1" applyFill="1" applyBorder="1" applyAlignment="1">
      <alignment horizontal="center" vertical="center" wrapText="1"/>
    </xf>
    <xf numFmtId="41" fontId="6" fillId="0" borderId="16" xfId="1" applyFont="1" applyFill="1" applyBorder="1" applyAlignment="1">
      <alignment horizontal="center" vertical="center" wrapText="1"/>
    </xf>
    <xf numFmtId="177" fontId="7" fillId="0" borderId="12" xfId="0" applyNumberFormat="1" applyFont="1" applyFill="1" applyBorder="1" applyAlignment="1">
      <alignment horizontal="center" vertical="center" wrapText="1"/>
    </xf>
    <xf numFmtId="177" fontId="7" fillId="0" borderId="17" xfId="0" applyNumberFormat="1" applyFont="1" applyFill="1" applyBorder="1" applyAlignment="1">
      <alignment horizontal="center" vertical="center" wrapText="1"/>
    </xf>
    <xf numFmtId="177" fontId="7" fillId="0" borderId="26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showGridLines="0" tabSelected="1" zoomScale="85" zoomScaleNormal="85" workbookViewId="0">
      <selection activeCell="A3" sqref="A3"/>
    </sheetView>
  </sheetViews>
  <sheetFormatPr defaultRowHeight="16.5" x14ac:dyDescent="0.3"/>
  <cols>
    <col min="1" max="1" width="6" customWidth="1"/>
    <col min="2" max="2" width="12.875" customWidth="1"/>
    <col min="3" max="3" width="18" customWidth="1"/>
    <col min="4" max="4" width="40" customWidth="1"/>
    <col min="5" max="5" width="13" customWidth="1"/>
    <col min="6" max="6" width="11.375" style="1" customWidth="1"/>
    <col min="9" max="9" width="13.5" bestFit="1" customWidth="1"/>
    <col min="10" max="10" width="11.625" bestFit="1" customWidth="1"/>
    <col min="11" max="11" width="9.125" style="1" bestFit="1" customWidth="1"/>
    <col min="12" max="12" width="13.5" bestFit="1" customWidth="1"/>
    <col min="13" max="13" width="9.125" bestFit="1" customWidth="1"/>
    <col min="14" max="14" width="11" style="1" bestFit="1" customWidth="1"/>
    <col min="15" max="15" width="27.625" customWidth="1"/>
  </cols>
  <sheetData>
    <row r="1" spans="1:15" ht="31.5" x14ac:dyDescent="0.3">
      <c r="A1" s="64" t="s">
        <v>18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</row>
    <row r="2" spans="1:15" ht="17.25" x14ac:dyDescent="0.3">
      <c r="A2" s="65" t="s">
        <v>64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</row>
    <row r="3" spans="1:15" ht="17.25" thickBot="1" x14ac:dyDescent="0.35">
      <c r="A3" s="9"/>
      <c r="B3" s="9"/>
      <c r="C3" s="5"/>
      <c r="D3" s="1"/>
      <c r="E3" s="1"/>
      <c r="G3" s="66" t="s">
        <v>0</v>
      </c>
      <c r="H3" s="66"/>
      <c r="I3" s="66"/>
      <c r="J3" s="66"/>
      <c r="K3" s="66"/>
      <c r="L3" s="66"/>
      <c r="M3" s="66"/>
      <c r="N3" s="66"/>
      <c r="O3" s="66"/>
    </row>
    <row r="4" spans="1:15" ht="16.5" customHeight="1" x14ac:dyDescent="0.3">
      <c r="A4" s="67" t="s">
        <v>1</v>
      </c>
      <c r="B4" s="69" t="s">
        <v>2</v>
      </c>
      <c r="C4" s="69" t="s">
        <v>17</v>
      </c>
      <c r="D4" s="69" t="s">
        <v>3</v>
      </c>
      <c r="E4" s="69" t="s">
        <v>4</v>
      </c>
      <c r="F4" s="75" t="s">
        <v>5</v>
      </c>
      <c r="G4" s="76"/>
      <c r="H4" s="76"/>
      <c r="I4" s="77"/>
      <c r="J4" s="71" t="s">
        <v>6</v>
      </c>
      <c r="K4" s="72"/>
      <c r="L4" s="73"/>
      <c r="M4" s="74" t="s">
        <v>7</v>
      </c>
      <c r="N4" s="74"/>
      <c r="O4" s="62" t="s">
        <v>8</v>
      </c>
    </row>
    <row r="5" spans="1:15" x14ac:dyDescent="0.3">
      <c r="A5" s="68"/>
      <c r="B5" s="70"/>
      <c r="C5" s="70"/>
      <c r="D5" s="70"/>
      <c r="E5" s="70"/>
      <c r="F5" s="11" t="s">
        <v>19</v>
      </c>
      <c r="G5" s="7" t="s">
        <v>9</v>
      </c>
      <c r="H5" s="10" t="s">
        <v>13</v>
      </c>
      <c r="I5" s="10" t="s">
        <v>14</v>
      </c>
      <c r="J5" s="7" t="s">
        <v>10</v>
      </c>
      <c r="K5" s="7" t="s">
        <v>12</v>
      </c>
      <c r="L5" s="10" t="s">
        <v>14</v>
      </c>
      <c r="M5" s="11" t="s">
        <v>15</v>
      </c>
      <c r="N5" s="11" t="s">
        <v>16</v>
      </c>
      <c r="O5" s="63"/>
    </row>
    <row r="6" spans="1:15" ht="16.5" customHeight="1" x14ac:dyDescent="0.3">
      <c r="A6" s="12">
        <v>1</v>
      </c>
      <c r="B6" s="6" t="s">
        <v>20</v>
      </c>
      <c r="C6" s="2" t="s">
        <v>21</v>
      </c>
      <c r="D6" s="3" t="s">
        <v>22</v>
      </c>
      <c r="E6" s="3" t="s">
        <v>23</v>
      </c>
      <c r="F6" s="14">
        <v>41659</v>
      </c>
      <c r="G6" s="8">
        <v>10000</v>
      </c>
      <c r="H6" s="8">
        <v>20</v>
      </c>
      <c r="I6" s="8">
        <v>200000</v>
      </c>
      <c r="J6" s="14">
        <v>41659</v>
      </c>
      <c r="K6" s="8">
        <v>20</v>
      </c>
      <c r="L6" s="8">
        <v>200000</v>
      </c>
      <c r="M6" s="8">
        <v>0</v>
      </c>
      <c r="N6" s="8">
        <v>0</v>
      </c>
      <c r="O6" s="13"/>
    </row>
    <row r="7" spans="1:15" s="1" customFormat="1" ht="16.5" customHeight="1" x14ac:dyDescent="0.3">
      <c r="A7" s="12">
        <v>2</v>
      </c>
      <c r="B7" s="6" t="s">
        <v>27</v>
      </c>
      <c r="C7" s="2" t="s">
        <v>28</v>
      </c>
      <c r="D7" s="3" t="s">
        <v>29</v>
      </c>
      <c r="E7" s="3" t="s">
        <v>30</v>
      </c>
      <c r="F7" s="14" t="s">
        <v>31</v>
      </c>
      <c r="G7" s="8">
        <v>10000</v>
      </c>
      <c r="H7" s="8">
        <v>50</v>
      </c>
      <c r="I7" s="8">
        <v>500000</v>
      </c>
      <c r="J7" s="14" t="s">
        <v>32</v>
      </c>
      <c r="K7" s="8">
        <v>50</v>
      </c>
      <c r="L7" s="8">
        <v>500000</v>
      </c>
      <c r="M7" s="8">
        <v>0</v>
      </c>
      <c r="N7" s="8">
        <v>0</v>
      </c>
      <c r="O7" s="13"/>
    </row>
    <row r="8" spans="1:15" s="1" customFormat="1" ht="16.5" customHeight="1" x14ac:dyDescent="0.3">
      <c r="A8" s="44">
        <v>3</v>
      </c>
      <c r="B8" s="46" t="s">
        <v>20</v>
      </c>
      <c r="C8" s="48" t="s">
        <v>24</v>
      </c>
      <c r="D8" s="50" t="s">
        <v>25</v>
      </c>
      <c r="E8" s="50" t="s">
        <v>26</v>
      </c>
      <c r="F8" s="38">
        <v>41740</v>
      </c>
      <c r="G8" s="40">
        <v>10000</v>
      </c>
      <c r="H8" s="40">
        <v>27</v>
      </c>
      <c r="I8" s="40">
        <v>270000</v>
      </c>
      <c r="J8" s="14">
        <v>41744</v>
      </c>
      <c r="K8" s="8">
        <v>3</v>
      </c>
      <c r="L8" s="8">
        <v>30000</v>
      </c>
      <c r="M8" s="40">
        <v>0</v>
      </c>
      <c r="N8" s="40">
        <v>0</v>
      </c>
      <c r="O8" s="15"/>
    </row>
    <row r="9" spans="1:15" s="1" customFormat="1" ht="16.5" customHeight="1" x14ac:dyDescent="0.3">
      <c r="A9" s="53"/>
      <c r="B9" s="54"/>
      <c r="C9" s="55"/>
      <c r="D9" s="56"/>
      <c r="E9" s="56"/>
      <c r="F9" s="57"/>
      <c r="G9" s="58"/>
      <c r="H9" s="58"/>
      <c r="I9" s="58"/>
      <c r="J9" s="14">
        <v>41745</v>
      </c>
      <c r="K9" s="8">
        <v>6</v>
      </c>
      <c r="L9" s="8">
        <v>60000</v>
      </c>
      <c r="M9" s="58"/>
      <c r="N9" s="58"/>
      <c r="O9" s="13"/>
    </row>
    <row r="10" spans="1:15" s="1" customFormat="1" ht="16.5" customHeight="1" x14ac:dyDescent="0.3">
      <c r="A10" s="53"/>
      <c r="B10" s="54"/>
      <c r="C10" s="55"/>
      <c r="D10" s="56"/>
      <c r="E10" s="56"/>
      <c r="F10" s="57"/>
      <c r="G10" s="58"/>
      <c r="H10" s="58"/>
      <c r="I10" s="58"/>
      <c r="J10" s="19">
        <v>41788</v>
      </c>
      <c r="K10" s="20">
        <v>9</v>
      </c>
      <c r="L10" s="20">
        <v>90000</v>
      </c>
      <c r="M10" s="58"/>
      <c r="N10" s="58"/>
      <c r="O10" s="13"/>
    </row>
    <row r="11" spans="1:15" s="1" customFormat="1" ht="16.5" customHeight="1" x14ac:dyDescent="0.3">
      <c r="A11" s="45"/>
      <c r="B11" s="47"/>
      <c r="C11" s="49"/>
      <c r="D11" s="51"/>
      <c r="E11" s="51"/>
      <c r="F11" s="39"/>
      <c r="G11" s="41"/>
      <c r="H11" s="41"/>
      <c r="I11" s="41"/>
      <c r="J11" s="17">
        <v>41803</v>
      </c>
      <c r="K11" s="25">
        <v>9</v>
      </c>
      <c r="L11" s="25">
        <v>90000</v>
      </c>
      <c r="M11" s="41"/>
      <c r="N11" s="41"/>
      <c r="O11" s="13"/>
    </row>
    <row r="12" spans="1:15" s="1" customFormat="1" ht="16.5" customHeight="1" x14ac:dyDescent="0.3">
      <c r="A12" s="21">
        <v>4</v>
      </c>
      <c r="B12" s="22" t="s">
        <v>27</v>
      </c>
      <c r="C12" s="23" t="s">
        <v>28</v>
      </c>
      <c r="D12" s="24" t="s">
        <v>29</v>
      </c>
      <c r="E12" s="24" t="s">
        <v>30</v>
      </c>
      <c r="F12" s="19">
        <v>41830</v>
      </c>
      <c r="G12" s="18">
        <v>10000</v>
      </c>
      <c r="H12" s="20">
        <v>50</v>
      </c>
      <c r="I12" s="20">
        <v>500000</v>
      </c>
      <c r="J12" s="16">
        <v>41834</v>
      </c>
      <c r="K12" s="8">
        <v>50</v>
      </c>
      <c r="L12" s="8">
        <v>500000</v>
      </c>
      <c r="M12" s="20">
        <v>0</v>
      </c>
      <c r="N12" s="20">
        <v>0</v>
      </c>
      <c r="O12" s="13"/>
    </row>
    <row r="13" spans="1:15" s="1" customFormat="1" ht="16.5" customHeight="1" x14ac:dyDescent="0.3">
      <c r="A13" s="44">
        <v>5</v>
      </c>
      <c r="B13" s="46" t="s">
        <v>33</v>
      </c>
      <c r="C13" s="46" t="s">
        <v>34</v>
      </c>
      <c r="D13" s="50" t="s">
        <v>35</v>
      </c>
      <c r="E13" s="50" t="s">
        <v>30</v>
      </c>
      <c r="F13" s="38">
        <v>41835</v>
      </c>
      <c r="G13" s="40">
        <v>10000</v>
      </c>
      <c r="H13" s="40">
        <v>2035</v>
      </c>
      <c r="I13" s="40">
        <v>20350000</v>
      </c>
      <c r="J13" s="16">
        <v>41835</v>
      </c>
      <c r="K13" s="8">
        <v>1395</v>
      </c>
      <c r="L13" s="8">
        <v>13950000</v>
      </c>
      <c r="M13" s="36">
        <f>H13-SUM(K13:K17)</f>
        <v>10</v>
      </c>
      <c r="N13" s="36">
        <f>I13-SUM(L13:L17)</f>
        <v>100000</v>
      </c>
      <c r="O13" s="13"/>
    </row>
    <row r="14" spans="1:15" s="1" customFormat="1" ht="16.5" customHeight="1" x14ac:dyDescent="0.3">
      <c r="A14" s="53"/>
      <c r="B14" s="54"/>
      <c r="C14" s="54"/>
      <c r="D14" s="56"/>
      <c r="E14" s="56"/>
      <c r="F14" s="57"/>
      <c r="G14" s="58"/>
      <c r="H14" s="58"/>
      <c r="I14" s="58"/>
      <c r="J14" s="16">
        <v>41836</v>
      </c>
      <c r="K14" s="8">
        <v>530</v>
      </c>
      <c r="L14" s="8">
        <v>5300000</v>
      </c>
      <c r="M14" s="52"/>
      <c r="N14" s="52"/>
      <c r="O14" s="13"/>
    </row>
    <row r="15" spans="1:15" s="1" customFormat="1" ht="16.5" customHeight="1" x14ac:dyDescent="0.3">
      <c r="A15" s="53"/>
      <c r="B15" s="54"/>
      <c r="C15" s="54"/>
      <c r="D15" s="56"/>
      <c r="E15" s="56"/>
      <c r="F15" s="57"/>
      <c r="G15" s="58"/>
      <c r="H15" s="58"/>
      <c r="I15" s="58"/>
      <c r="J15" s="14">
        <v>41852</v>
      </c>
      <c r="K15" s="8">
        <v>75</v>
      </c>
      <c r="L15" s="8">
        <v>750000</v>
      </c>
      <c r="M15" s="52"/>
      <c r="N15" s="52"/>
      <c r="O15" s="13"/>
    </row>
    <row r="16" spans="1:15" s="1" customFormat="1" ht="16.5" customHeight="1" x14ac:dyDescent="0.3">
      <c r="A16" s="53"/>
      <c r="B16" s="54"/>
      <c r="C16" s="54"/>
      <c r="D16" s="56"/>
      <c r="E16" s="56"/>
      <c r="F16" s="57"/>
      <c r="G16" s="58"/>
      <c r="H16" s="58"/>
      <c r="I16" s="58"/>
      <c r="J16" s="14">
        <v>41926</v>
      </c>
      <c r="K16" s="8">
        <v>20</v>
      </c>
      <c r="L16" s="8">
        <v>200000</v>
      </c>
      <c r="M16" s="52"/>
      <c r="N16" s="52"/>
      <c r="O16" s="13"/>
    </row>
    <row r="17" spans="1:15" s="1" customFormat="1" ht="16.5" customHeight="1" x14ac:dyDescent="0.3">
      <c r="A17" s="45"/>
      <c r="B17" s="47"/>
      <c r="C17" s="47"/>
      <c r="D17" s="51"/>
      <c r="E17" s="51"/>
      <c r="F17" s="39"/>
      <c r="G17" s="41"/>
      <c r="H17" s="41"/>
      <c r="I17" s="41"/>
      <c r="J17" s="14">
        <v>41946</v>
      </c>
      <c r="K17" s="8">
        <v>5</v>
      </c>
      <c r="L17" s="8">
        <v>50000</v>
      </c>
      <c r="M17" s="37"/>
      <c r="N17" s="37"/>
      <c r="O17" s="13"/>
    </row>
    <row r="18" spans="1:15" s="1" customFormat="1" ht="16.5" customHeight="1" x14ac:dyDescent="0.3">
      <c r="A18" s="21">
        <v>6</v>
      </c>
      <c r="B18" s="22" t="s">
        <v>36</v>
      </c>
      <c r="C18" s="23" t="s">
        <v>43</v>
      </c>
      <c r="D18" s="24" t="s">
        <v>44</v>
      </c>
      <c r="E18" s="24" t="s">
        <v>30</v>
      </c>
      <c r="F18" s="19">
        <v>41836</v>
      </c>
      <c r="G18" s="20">
        <v>10000</v>
      </c>
      <c r="H18" s="20">
        <v>45</v>
      </c>
      <c r="I18" s="20">
        <v>450000</v>
      </c>
      <c r="J18" s="14">
        <v>41838</v>
      </c>
      <c r="K18" s="8">
        <v>45</v>
      </c>
      <c r="L18" s="8">
        <v>450000</v>
      </c>
      <c r="M18" s="20">
        <v>0</v>
      </c>
      <c r="N18" s="20">
        <v>0</v>
      </c>
      <c r="O18" s="13"/>
    </row>
    <row r="19" spans="1:15" s="1" customFormat="1" ht="16.5" customHeight="1" x14ac:dyDescent="0.3">
      <c r="A19" s="12">
        <v>7</v>
      </c>
      <c r="B19" s="6" t="s">
        <v>36</v>
      </c>
      <c r="C19" s="2" t="s">
        <v>37</v>
      </c>
      <c r="D19" s="3" t="s">
        <v>38</v>
      </c>
      <c r="E19" s="3" t="s">
        <v>30</v>
      </c>
      <c r="F19" s="14">
        <v>41842</v>
      </c>
      <c r="G19" s="8">
        <v>10000</v>
      </c>
      <c r="H19" s="8">
        <v>30</v>
      </c>
      <c r="I19" s="4">
        <v>300000</v>
      </c>
      <c r="J19" s="14">
        <v>41842</v>
      </c>
      <c r="K19" s="4">
        <v>30</v>
      </c>
      <c r="L19" s="4">
        <v>300000</v>
      </c>
      <c r="M19" s="8">
        <v>0</v>
      </c>
      <c r="N19" s="8">
        <v>0</v>
      </c>
      <c r="O19" s="15"/>
    </row>
    <row r="20" spans="1:15" s="1" customFormat="1" ht="16.5" customHeight="1" x14ac:dyDescent="0.3">
      <c r="A20" s="44">
        <v>8</v>
      </c>
      <c r="B20" s="46" t="s">
        <v>39</v>
      </c>
      <c r="C20" s="48" t="s">
        <v>37</v>
      </c>
      <c r="D20" s="50" t="s">
        <v>40</v>
      </c>
      <c r="E20" s="50" t="s">
        <v>30</v>
      </c>
      <c r="F20" s="38">
        <v>41862</v>
      </c>
      <c r="G20" s="40">
        <v>10000</v>
      </c>
      <c r="H20" s="40">
        <v>27</v>
      </c>
      <c r="I20" s="40">
        <v>270000</v>
      </c>
      <c r="J20" s="14">
        <v>41862</v>
      </c>
      <c r="K20" s="4">
        <v>9</v>
      </c>
      <c r="L20" s="4">
        <v>90000</v>
      </c>
      <c r="M20" s="40">
        <f>H20-K20-K21-K22</f>
        <v>0</v>
      </c>
      <c r="N20" s="40">
        <f>I20-L20-L21-L22</f>
        <v>0</v>
      </c>
      <c r="O20" s="15"/>
    </row>
    <row r="21" spans="1:15" s="1" customFormat="1" ht="16.5" customHeight="1" x14ac:dyDescent="0.3">
      <c r="A21" s="53"/>
      <c r="B21" s="54"/>
      <c r="C21" s="55"/>
      <c r="D21" s="56"/>
      <c r="E21" s="56"/>
      <c r="F21" s="57"/>
      <c r="G21" s="58"/>
      <c r="H21" s="58"/>
      <c r="I21" s="58"/>
      <c r="J21" s="14">
        <v>41886</v>
      </c>
      <c r="K21" s="4">
        <v>9</v>
      </c>
      <c r="L21" s="4">
        <v>90000</v>
      </c>
      <c r="M21" s="58"/>
      <c r="N21" s="58"/>
      <c r="O21" s="15"/>
    </row>
    <row r="22" spans="1:15" s="1" customFormat="1" ht="16.5" customHeight="1" x14ac:dyDescent="0.3">
      <c r="A22" s="45"/>
      <c r="B22" s="47"/>
      <c r="C22" s="49"/>
      <c r="D22" s="51"/>
      <c r="E22" s="51"/>
      <c r="F22" s="39"/>
      <c r="G22" s="41"/>
      <c r="H22" s="41"/>
      <c r="I22" s="41"/>
      <c r="J22" s="14">
        <v>41928</v>
      </c>
      <c r="K22" s="4">
        <v>9</v>
      </c>
      <c r="L22" s="4">
        <v>90000</v>
      </c>
      <c r="M22" s="41"/>
      <c r="N22" s="41"/>
      <c r="O22" s="15"/>
    </row>
    <row r="23" spans="1:15" s="1" customFormat="1" ht="16.5" customHeight="1" x14ac:dyDescent="0.3">
      <c r="A23" s="12">
        <v>9</v>
      </c>
      <c r="B23" s="6" t="s">
        <v>41</v>
      </c>
      <c r="C23" s="2" t="s">
        <v>28</v>
      </c>
      <c r="D23" s="3" t="s">
        <v>42</v>
      </c>
      <c r="E23" s="3" t="s">
        <v>30</v>
      </c>
      <c r="F23" s="14">
        <v>41878</v>
      </c>
      <c r="G23" s="8">
        <v>10000</v>
      </c>
      <c r="H23" s="8">
        <v>100</v>
      </c>
      <c r="I23" s="4">
        <v>1000000</v>
      </c>
      <c r="J23" s="14">
        <v>41879</v>
      </c>
      <c r="K23" s="4">
        <v>100</v>
      </c>
      <c r="L23" s="4">
        <v>1000000</v>
      </c>
      <c r="M23" s="8">
        <v>0</v>
      </c>
      <c r="N23" s="8">
        <v>0</v>
      </c>
      <c r="O23" s="15"/>
    </row>
    <row r="24" spans="1:15" s="1" customFormat="1" ht="16.5" customHeight="1" x14ac:dyDescent="0.3">
      <c r="A24" s="12">
        <v>10</v>
      </c>
      <c r="B24" s="6" t="s">
        <v>27</v>
      </c>
      <c r="C24" s="2" t="s">
        <v>48</v>
      </c>
      <c r="D24" s="3" t="s">
        <v>49</v>
      </c>
      <c r="E24" s="3" t="s">
        <v>30</v>
      </c>
      <c r="F24" s="14">
        <v>41883</v>
      </c>
      <c r="G24" s="8">
        <v>10000</v>
      </c>
      <c r="H24" s="8">
        <v>60</v>
      </c>
      <c r="I24" s="4">
        <v>600000</v>
      </c>
      <c r="J24" s="14">
        <v>41883</v>
      </c>
      <c r="K24" s="4">
        <v>60</v>
      </c>
      <c r="L24" s="4">
        <v>600000</v>
      </c>
      <c r="M24" s="8">
        <v>0</v>
      </c>
      <c r="N24" s="8">
        <v>0</v>
      </c>
      <c r="O24" s="15"/>
    </row>
    <row r="25" spans="1:15" s="1" customFormat="1" ht="16.5" customHeight="1" x14ac:dyDescent="0.3">
      <c r="A25" s="12">
        <v>11</v>
      </c>
      <c r="B25" s="6" t="s">
        <v>45</v>
      </c>
      <c r="C25" s="2" t="s">
        <v>46</v>
      </c>
      <c r="D25" s="3" t="s">
        <v>47</v>
      </c>
      <c r="E25" s="3" t="s">
        <v>30</v>
      </c>
      <c r="F25" s="14">
        <v>41901</v>
      </c>
      <c r="G25" s="8">
        <v>10000</v>
      </c>
      <c r="H25" s="8">
        <v>40</v>
      </c>
      <c r="I25" s="4">
        <v>400000</v>
      </c>
      <c r="J25" s="14">
        <v>41901</v>
      </c>
      <c r="K25" s="4">
        <v>40</v>
      </c>
      <c r="L25" s="4">
        <v>400000</v>
      </c>
      <c r="M25" s="8">
        <v>0</v>
      </c>
      <c r="N25" s="8">
        <v>0</v>
      </c>
      <c r="O25" s="15"/>
    </row>
    <row r="26" spans="1:15" s="1" customFormat="1" ht="16.5" customHeight="1" x14ac:dyDescent="0.3">
      <c r="A26" s="12">
        <v>12</v>
      </c>
      <c r="B26" s="6" t="s">
        <v>33</v>
      </c>
      <c r="C26" s="2" t="s">
        <v>37</v>
      </c>
      <c r="D26" s="3" t="s">
        <v>55</v>
      </c>
      <c r="E26" s="3" t="s">
        <v>30</v>
      </c>
      <c r="F26" s="14">
        <v>41914</v>
      </c>
      <c r="G26" s="8">
        <v>10000</v>
      </c>
      <c r="H26" s="8">
        <v>150</v>
      </c>
      <c r="I26" s="4">
        <v>1500000</v>
      </c>
      <c r="J26" s="14">
        <v>41918</v>
      </c>
      <c r="K26" s="4">
        <v>150</v>
      </c>
      <c r="L26" s="4">
        <v>1500000</v>
      </c>
      <c r="M26" s="8">
        <v>0</v>
      </c>
      <c r="N26" s="8">
        <v>0</v>
      </c>
      <c r="O26" s="15"/>
    </row>
    <row r="27" spans="1:15" s="1" customFormat="1" ht="16.5" customHeight="1" x14ac:dyDescent="0.3">
      <c r="A27" s="12">
        <v>13</v>
      </c>
      <c r="B27" s="6" t="s">
        <v>50</v>
      </c>
      <c r="C27" s="2" t="s">
        <v>37</v>
      </c>
      <c r="D27" s="3" t="s">
        <v>51</v>
      </c>
      <c r="E27" s="3" t="s">
        <v>30</v>
      </c>
      <c r="F27" s="14">
        <v>41925</v>
      </c>
      <c r="G27" s="8">
        <v>10000</v>
      </c>
      <c r="H27" s="8">
        <v>18</v>
      </c>
      <c r="I27" s="4">
        <v>180000</v>
      </c>
      <c r="J27" s="14">
        <v>41925</v>
      </c>
      <c r="K27" s="4">
        <v>18</v>
      </c>
      <c r="L27" s="4">
        <v>180000</v>
      </c>
      <c r="M27" s="8">
        <v>0</v>
      </c>
      <c r="N27" s="8">
        <v>0</v>
      </c>
      <c r="O27" s="15"/>
    </row>
    <row r="28" spans="1:15" s="1" customFormat="1" ht="16.5" customHeight="1" x14ac:dyDescent="0.3">
      <c r="A28" s="78">
        <v>14</v>
      </c>
      <c r="B28" s="6" t="s">
        <v>79</v>
      </c>
      <c r="C28" s="2" t="s">
        <v>80</v>
      </c>
      <c r="D28" s="3" t="s">
        <v>81</v>
      </c>
      <c r="E28" s="3" t="s">
        <v>30</v>
      </c>
      <c r="F28" s="14">
        <v>41926</v>
      </c>
      <c r="G28" s="8">
        <v>10000</v>
      </c>
      <c r="H28" s="8">
        <v>1000</v>
      </c>
      <c r="I28" s="4">
        <f>G28*H28</f>
        <v>10000000</v>
      </c>
      <c r="J28" s="14">
        <v>41926</v>
      </c>
      <c r="K28" s="4">
        <v>1000</v>
      </c>
      <c r="L28" s="4">
        <f>G28*K28</f>
        <v>10000000</v>
      </c>
      <c r="M28" s="8"/>
      <c r="N28" s="8"/>
      <c r="O28" s="15"/>
    </row>
    <row r="29" spans="1:15" s="1" customFormat="1" ht="16.5" customHeight="1" x14ac:dyDescent="0.3">
      <c r="A29" s="78">
        <f t="shared" ref="A29:A45" si="0">A28+1</f>
        <v>15</v>
      </c>
      <c r="B29" s="6" t="s">
        <v>52</v>
      </c>
      <c r="C29" s="2" t="s">
        <v>28</v>
      </c>
      <c r="D29" s="3" t="s">
        <v>53</v>
      </c>
      <c r="E29" s="3" t="s">
        <v>30</v>
      </c>
      <c r="F29" s="14">
        <v>41926</v>
      </c>
      <c r="G29" s="8">
        <v>10000</v>
      </c>
      <c r="H29" s="8">
        <v>240</v>
      </c>
      <c r="I29" s="4">
        <v>2400000</v>
      </c>
      <c r="J29" s="14">
        <v>41927</v>
      </c>
      <c r="K29" s="4">
        <v>240</v>
      </c>
      <c r="L29" s="4">
        <v>2400000</v>
      </c>
      <c r="M29" s="8">
        <v>0</v>
      </c>
      <c r="N29" s="8">
        <v>0</v>
      </c>
      <c r="O29" s="15"/>
    </row>
    <row r="30" spans="1:15" s="1" customFormat="1" ht="16.5" customHeight="1" x14ac:dyDescent="0.3">
      <c r="A30" s="78">
        <f t="shared" si="0"/>
        <v>16</v>
      </c>
      <c r="B30" s="6" t="s">
        <v>27</v>
      </c>
      <c r="C30" s="2" t="s">
        <v>46</v>
      </c>
      <c r="D30" s="3" t="s">
        <v>54</v>
      </c>
      <c r="E30" s="3" t="s">
        <v>30</v>
      </c>
      <c r="F30" s="14">
        <v>41942</v>
      </c>
      <c r="G30" s="8">
        <v>10000</v>
      </c>
      <c r="H30" s="8">
        <v>200</v>
      </c>
      <c r="I30" s="4">
        <v>2000000</v>
      </c>
      <c r="J30" s="14">
        <v>41943</v>
      </c>
      <c r="K30" s="4">
        <v>200</v>
      </c>
      <c r="L30" s="4">
        <v>2000000</v>
      </c>
      <c r="M30" s="8">
        <v>0</v>
      </c>
      <c r="N30" s="8">
        <v>0</v>
      </c>
      <c r="O30" s="15"/>
    </row>
    <row r="31" spans="1:15" s="1" customFormat="1" ht="16.5" customHeight="1" x14ac:dyDescent="0.3">
      <c r="A31" s="78">
        <f t="shared" si="0"/>
        <v>17</v>
      </c>
      <c r="B31" s="6" t="s">
        <v>62</v>
      </c>
      <c r="C31" s="2" t="s">
        <v>63</v>
      </c>
      <c r="D31" s="3" t="s">
        <v>49</v>
      </c>
      <c r="E31" s="3" t="s">
        <v>30</v>
      </c>
      <c r="F31" s="14">
        <v>41949</v>
      </c>
      <c r="G31" s="8">
        <v>10000</v>
      </c>
      <c r="H31" s="8">
        <v>46</v>
      </c>
      <c r="I31" s="4">
        <v>460000</v>
      </c>
      <c r="J31" s="14">
        <v>41949</v>
      </c>
      <c r="K31" s="4">
        <v>46</v>
      </c>
      <c r="L31" s="4">
        <v>460000</v>
      </c>
      <c r="M31" s="8">
        <v>0</v>
      </c>
      <c r="N31" s="8">
        <v>0</v>
      </c>
      <c r="O31" s="15"/>
    </row>
    <row r="32" spans="1:15" s="1" customFormat="1" ht="16.5" customHeight="1" x14ac:dyDescent="0.3">
      <c r="A32" s="78">
        <f t="shared" si="0"/>
        <v>18</v>
      </c>
      <c r="B32" s="6" t="s">
        <v>39</v>
      </c>
      <c r="C32" s="2" t="s">
        <v>37</v>
      </c>
      <c r="D32" s="3" t="s">
        <v>56</v>
      </c>
      <c r="E32" s="3" t="s">
        <v>30</v>
      </c>
      <c r="F32" s="14">
        <v>41953</v>
      </c>
      <c r="G32" s="8">
        <v>10000</v>
      </c>
      <c r="H32" s="8">
        <v>42</v>
      </c>
      <c r="I32" s="4">
        <v>420000</v>
      </c>
      <c r="J32" s="14">
        <v>41954</v>
      </c>
      <c r="K32" s="4">
        <v>42</v>
      </c>
      <c r="L32" s="4">
        <v>420000</v>
      </c>
      <c r="M32" s="8">
        <v>0</v>
      </c>
      <c r="N32" s="8">
        <v>0</v>
      </c>
      <c r="O32" s="15"/>
    </row>
    <row r="33" spans="1:15" s="1" customFormat="1" ht="16.5" customHeight="1" x14ac:dyDescent="0.3">
      <c r="A33" s="79">
        <f t="shared" si="0"/>
        <v>19</v>
      </c>
      <c r="B33" s="46" t="s">
        <v>39</v>
      </c>
      <c r="C33" s="48" t="s">
        <v>37</v>
      </c>
      <c r="D33" s="50" t="s">
        <v>40</v>
      </c>
      <c r="E33" s="50" t="s">
        <v>30</v>
      </c>
      <c r="F33" s="38">
        <v>41953</v>
      </c>
      <c r="G33" s="40">
        <v>10000</v>
      </c>
      <c r="H33" s="40">
        <v>18</v>
      </c>
      <c r="I33" s="42">
        <v>180000</v>
      </c>
      <c r="J33" s="14">
        <v>41954</v>
      </c>
      <c r="K33" s="4">
        <v>9</v>
      </c>
      <c r="L33" s="4">
        <v>90000</v>
      </c>
      <c r="M33" s="36">
        <f>H33-K33-K34</f>
        <v>0</v>
      </c>
      <c r="N33" s="36">
        <f>I33-L33-L34</f>
        <v>0</v>
      </c>
      <c r="O33" s="15"/>
    </row>
    <row r="34" spans="1:15" s="1" customFormat="1" ht="16.5" customHeight="1" x14ac:dyDescent="0.3">
      <c r="A34" s="45"/>
      <c r="B34" s="47"/>
      <c r="C34" s="49"/>
      <c r="D34" s="51"/>
      <c r="E34" s="51"/>
      <c r="F34" s="39"/>
      <c r="G34" s="41"/>
      <c r="H34" s="41"/>
      <c r="I34" s="43"/>
      <c r="J34" s="14">
        <v>41977</v>
      </c>
      <c r="K34" s="4">
        <v>9</v>
      </c>
      <c r="L34" s="4">
        <v>90000</v>
      </c>
      <c r="M34" s="37"/>
      <c r="N34" s="37"/>
      <c r="O34" s="15"/>
    </row>
    <row r="35" spans="1:15" s="1" customFormat="1" ht="16.5" customHeight="1" x14ac:dyDescent="0.3">
      <c r="A35" s="78">
        <f>A33+1</f>
        <v>20</v>
      </c>
      <c r="B35" s="6" t="s">
        <v>60</v>
      </c>
      <c r="C35" s="2" t="s">
        <v>37</v>
      </c>
      <c r="D35" s="3" t="s">
        <v>61</v>
      </c>
      <c r="E35" s="3" t="s">
        <v>30</v>
      </c>
      <c r="F35" s="14">
        <v>41967</v>
      </c>
      <c r="G35" s="8">
        <v>10000</v>
      </c>
      <c r="H35" s="8">
        <v>40</v>
      </c>
      <c r="I35" s="4">
        <v>400000</v>
      </c>
      <c r="J35" s="14">
        <v>41967</v>
      </c>
      <c r="K35" s="4">
        <v>40</v>
      </c>
      <c r="L35" s="4">
        <v>400000</v>
      </c>
      <c r="M35" s="8">
        <v>0</v>
      </c>
      <c r="N35" s="8">
        <v>0</v>
      </c>
      <c r="O35" s="15"/>
    </row>
    <row r="36" spans="1:15" s="1" customFormat="1" ht="16.5" customHeight="1" x14ac:dyDescent="0.3">
      <c r="A36" s="78">
        <f t="shared" si="0"/>
        <v>21</v>
      </c>
      <c r="B36" s="6" t="s">
        <v>52</v>
      </c>
      <c r="C36" s="2" t="s">
        <v>28</v>
      </c>
      <c r="D36" s="3" t="s">
        <v>58</v>
      </c>
      <c r="E36" s="3" t="s">
        <v>30</v>
      </c>
      <c r="F36" s="14">
        <v>41967</v>
      </c>
      <c r="G36" s="8">
        <v>10000</v>
      </c>
      <c r="H36" s="8">
        <v>250</v>
      </c>
      <c r="I36" s="4">
        <v>2500000</v>
      </c>
      <c r="J36" s="14">
        <v>41969</v>
      </c>
      <c r="K36" s="4">
        <v>250</v>
      </c>
      <c r="L36" s="4">
        <v>2500000</v>
      </c>
      <c r="M36" s="8" t="s">
        <v>59</v>
      </c>
      <c r="N36" s="8" t="s">
        <v>59</v>
      </c>
      <c r="O36" s="15"/>
    </row>
    <row r="37" spans="1:15" s="1" customFormat="1" ht="16.5" customHeight="1" x14ac:dyDescent="0.3">
      <c r="A37" s="78">
        <f t="shared" si="0"/>
        <v>22</v>
      </c>
      <c r="B37" s="6" t="s">
        <v>45</v>
      </c>
      <c r="C37" s="2" t="s">
        <v>28</v>
      </c>
      <c r="D37" s="3" t="s">
        <v>57</v>
      </c>
      <c r="E37" s="3" t="s">
        <v>30</v>
      </c>
      <c r="F37" s="14">
        <v>41968</v>
      </c>
      <c r="G37" s="8">
        <v>10000</v>
      </c>
      <c r="H37" s="8">
        <v>100</v>
      </c>
      <c r="I37" s="4">
        <v>1000000</v>
      </c>
      <c r="J37" s="14">
        <v>41974</v>
      </c>
      <c r="K37" s="4">
        <v>100</v>
      </c>
      <c r="L37" s="4">
        <v>1000000</v>
      </c>
      <c r="M37" s="8">
        <v>0</v>
      </c>
      <c r="N37" s="8">
        <v>0</v>
      </c>
      <c r="O37" s="15"/>
    </row>
    <row r="38" spans="1:15" s="1" customFormat="1" ht="16.5" customHeight="1" x14ac:dyDescent="0.3">
      <c r="A38" s="78">
        <f t="shared" si="0"/>
        <v>23</v>
      </c>
      <c r="B38" s="6" t="s">
        <v>65</v>
      </c>
      <c r="C38" s="2" t="s">
        <v>28</v>
      </c>
      <c r="D38" s="3" t="s">
        <v>66</v>
      </c>
      <c r="E38" s="3" t="s">
        <v>30</v>
      </c>
      <c r="F38" s="14">
        <v>41976</v>
      </c>
      <c r="G38" s="8">
        <v>10000</v>
      </c>
      <c r="H38" s="8">
        <v>60</v>
      </c>
      <c r="I38" s="4">
        <v>600000</v>
      </c>
      <c r="J38" s="14">
        <v>41976</v>
      </c>
      <c r="K38" s="4">
        <v>60</v>
      </c>
      <c r="L38" s="4">
        <v>600000</v>
      </c>
      <c r="M38" s="8">
        <v>0</v>
      </c>
      <c r="N38" s="8">
        <v>0</v>
      </c>
      <c r="O38" s="15"/>
    </row>
    <row r="39" spans="1:15" s="1" customFormat="1" ht="16.5" customHeight="1" x14ac:dyDescent="0.3">
      <c r="A39" s="78">
        <f t="shared" si="0"/>
        <v>24</v>
      </c>
      <c r="B39" s="6" t="s">
        <v>72</v>
      </c>
      <c r="C39" s="2" t="s">
        <v>73</v>
      </c>
      <c r="D39" s="3" t="s">
        <v>74</v>
      </c>
      <c r="E39" s="3" t="s">
        <v>75</v>
      </c>
      <c r="F39" s="14">
        <v>41977</v>
      </c>
      <c r="G39" s="8">
        <v>10000</v>
      </c>
      <c r="H39" s="8">
        <v>70</v>
      </c>
      <c r="I39" s="4">
        <v>700000</v>
      </c>
      <c r="J39" s="14">
        <v>41977</v>
      </c>
      <c r="K39" s="4">
        <v>70</v>
      </c>
      <c r="L39" s="4">
        <v>700000</v>
      </c>
      <c r="M39" s="8">
        <v>0</v>
      </c>
      <c r="N39" s="8">
        <v>0</v>
      </c>
      <c r="O39" s="15"/>
    </row>
    <row r="40" spans="1:15" s="1" customFormat="1" ht="16.5" customHeight="1" x14ac:dyDescent="0.3">
      <c r="A40" s="78">
        <f t="shared" si="0"/>
        <v>25</v>
      </c>
      <c r="B40" s="6" t="s">
        <v>68</v>
      </c>
      <c r="C40" s="2" t="s">
        <v>37</v>
      </c>
      <c r="D40" s="3" t="s">
        <v>69</v>
      </c>
      <c r="E40" s="3" t="s">
        <v>30</v>
      </c>
      <c r="F40" s="14">
        <v>41989</v>
      </c>
      <c r="G40" s="8">
        <v>10000</v>
      </c>
      <c r="H40" s="8">
        <v>160</v>
      </c>
      <c r="I40" s="4">
        <v>1600000</v>
      </c>
      <c r="J40" s="14">
        <v>41992</v>
      </c>
      <c r="K40" s="4">
        <v>160</v>
      </c>
      <c r="L40" s="4">
        <v>1600000</v>
      </c>
      <c r="M40" s="8">
        <v>0</v>
      </c>
      <c r="N40" s="8">
        <v>0</v>
      </c>
      <c r="O40" s="15"/>
    </row>
    <row r="41" spans="1:15" s="1" customFormat="1" ht="16.5" customHeight="1" x14ac:dyDescent="0.3">
      <c r="A41" s="78">
        <f t="shared" si="0"/>
        <v>26</v>
      </c>
      <c r="B41" s="6" t="s">
        <v>27</v>
      </c>
      <c r="C41" s="2" t="s">
        <v>48</v>
      </c>
      <c r="D41" s="3" t="s">
        <v>71</v>
      </c>
      <c r="E41" s="3" t="s">
        <v>30</v>
      </c>
      <c r="F41" s="14">
        <v>41992</v>
      </c>
      <c r="G41" s="8">
        <v>10000</v>
      </c>
      <c r="H41" s="8">
        <v>580</v>
      </c>
      <c r="I41" s="4">
        <v>5800000</v>
      </c>
      <c r="J41" s="14">
        <v>41996</v>
      </c>
      <c r="K41" s="4">
        <v>580</v>
      </c>
      <c r="L41" s="4">
        <v>5800000</v>
      </c>
      <c r="M41" s="8">
        <v>0</v>
      </c>
      <c r="N41" s="8">
        <v>0</v>
      </c>
      <c r="O41" s="15"/>
    </row>
    <row r="42" spans="1:15" s="1" customFormat="1" ht="16.5" customHeight="1" x14ac:dyDescent="0.3">
      <c r="A42" s="78">
        <f t="shared" si="0"/>
        <v>27</v>
      </c>
      <c r="B42" s="6" t="s">
        <v>68</v>
      </c>
      <c r="C42" s="2" t="s">
        <v>37</v>
      </c>
      <c r="D42" s="3" t="s">
        <v>70</v>
      </c>
      <c r="E42" s="3" t="s">
        <v>30</v>
      </c>
      <c r="F42" s="14">
        <v>42002</v>
      </c>
      <c r="G42" s="8">
        <v>10000</v>
      </c>
      <c r="H42" s="8">
        <v>80</v>
      </c>
      <c r="I42" s="4">
        <v>800000</v>
      </c>
      <c r="J42" s="14">
        <v>42002</v>
      </c>
      <c r="K42" s="4">
        <v>80</v>
      </c>
      <c r="L42" s="4">
        <v>800000</v>
      </c>
      <c r="M42" s="8">
        <v>0</v>
      </c>
      <c r="N42" s="8">
        <v>0</v>
      </c>
      <c r="O42" s="15"/>
    </row>
    <row r="43" spans="1:15" s="1" customFormat="1" ht="16.5" customHeight="1" x14ac:dyDescent="0.3">
      <c r="A43" s="78">
        <f t="shared" si="0"/>
        <v>28</v>
      </c>
      <c r="B43" s="6" t="s">
        <v>72</v>
      </c>
      <c r="C43" s="2" t="s">
        <v>73</v>
      </c>
      <c r="D43" s="3" t="s">
        <v>76</v>
      </c>
      <c r="E43" s="3" t="s">
        <v>75</v>
      </c>
      <c r="F43" s="14">
        <v>42002</v>
      </c>
      <c r="G43" s="8">
        <v>10000</v>
      </c>
      <c r="H43" s="8">
        <v>230</v>
      </c>
      <c r="I43" s="4">
        <v>2300000</v>
      </c>
      <c r="J43" s="14">
        <v>42004</v>
      </c>
      <c r="K43" s="4">
        <v>150</v>
      </c>
      <c r="L43" s="4">
        <v>1500000</v>
      </c>
      <c r="M43" s="8">
        <f>H43-K43</f>
        <v>80</v>
      </c>
      <c r="N43" s="8">
        <f>I43-L43</f>
        <v>800000</v>
      </c>
      <c r="O43" s="15"/>
    </row>
    <row r="44" spans="1:15" s="1" customFormat="1" ht="16.5" customHeight="1" x14ac:dyDescent="0.3">
      <c r="A44" s="78">
        <f t="shared" si="0"/>
        <v>29</v>
      </c>
      <c r="B44" s="6" t="s">
        <v>65</v>
      </c>
      <c r="C44" s="2" t="s">
        <v>28</v>
      </c>
      <c r="D44" s="3" t="s">
        <v>67</v>
      </c>
      <c r="E44" s="3" t="s">
        <v>30</v>
      </c>
      <c r="F44" s="14">
        <v>42002</v>
      </c>
      <c r="G44" s="8">
        <v>10000</v>
      </c>
      <c r="H44" s="8">
        <v>930</v>
      </c>
      <c r="I44" s="4">
        <v>9300000</v>
      </c>
      <c r="J44" s="14">
        <v>42003</v>
      </c>
      <c r="K44" s="4">
        <v>930</v>
      </c>
      <c r="L44" s="4">
        <v>9300000</v>
      </c>
      <c r="M44" s="8">
        <v>0</v>
      </c>
      <c r="N44" s="8">
        <v>0</v>
      </c>
      <c r="O44" s="15"/>
    </row>
    <row r="45" spans="1:15" s="1" customFormat="1" ht="16.5" customHeight="1" thickBot="1" x14ac:dyDescent="0.35">
      <c r="A45" s="80">
        <f t="shared" si="0"/>
        <v>30</v>
      </c>
      <c r="B45" s="29" t="s">
        <v>36</v>
      </c>
      <c r="C45" s="30" t="s">
        <v>77</v>
      </c>
      <c r="D45" s="31" t="s">
        <v>78</v>
      </c>
      <c r="E45" s="31" t="s">
        <v>30</v>
      </c>
      <c r="F45" s="32">
        <v>42004</v>
      </c>
      <c r="G45" s="33">
        <v>10000</v>
      </c>
      <c r="H45" s="33">
        <v>2400</v>
      </c>
      <c r="I45" s="34">
        <v>24000000</v>
      </c>
      <c r="J45" s="32" t="s">
        <v>59</v>
      </c>
      <c r="K45" s="34" t="s">
        <v>59</v>
      </c>
      <c r="L45" s="34" t="s">
        <v>59</v>
      </c>
      <c r="M45" s="33">
        <v>2400</v>
      </c>
      <c r="N45" s="33">
        <v>24000000</v>
      </c>
      <c r="O45" s="35"/>
    </row>
    <row r="46" spans="1:15" ht="17.25" thickBot="1" x14ac:dyDescent="0.35">
      <c r="A46" s="59" t="s">
        <v>11</v>
      </c>
      <c r="B46" s="60"/>
      <c r="C46" s="60"/>
      <c r="D46" s="60"/>
      <c r="E46" s="61"/>
      <c r="F46" s="26"/>
      <c r="G46" s="27"/>
      <c r="H46" s="27">
        <f>SUM(H6:H45)</f>
        <v>9098</v>
      </c>
      <c r="I46" s="27">
        <f>SUM(I6:I45)</f>
        <v>90980000</v>
      </c>
      <c r="J46" s="27"/>
      <c r="K46" s="27">
        <f>SUM(K6:K45)</f>
        <v>6608</v>
      </c>
      <c r="L46" s="27">
        <f>SUM(L6:L45)</f>
        <v>66080000</v>
      </c>
      <c r="M46" s="27">
        <f>H46-K46</f>
        <v>2490</v>
      </c>
      <c r="N46" s="27">
        <f>I46-L46</f>
        <v>24900000</v>
      </c>
      <c r="O46" s="28"/>
    </row>
    <row r="48" spans="1:15" s="1" customFormat="1" x14ac:dyDescent="0.3"/>
    <row r="49" s="1" customFormat="1" x14ac:dyDescent="0.3"/>
  </sheetData>
  <mergeCells count="57">
    <mergeCell ref="A8:A11"/>
    <mergeCell ref="E8:E11"/>
    <mergeCell ref="F8:F11"/>
    <mergeCell ref="G8:G11"/>
    <mergeCell ref="C8:C11"/>
    <mergeCell ref="H8:H11"/>
    <mergeCell ref="I8:I11"/>
    <mergeCell ref="D8:D11"/>
    <mergeCell ref="B8:B11"/>
    <mergeCell ref="M13:M17"/>
    <mergeCell ref="F13:F17"/>
    <mergeCell ref="G13:G17"/>
    <mergeCell ref="H13:H17"/>
    <mergeCell ref="I13:I17"/>
    <mergeCell ref="A46:E46"/>
    <mergeCell ref="O4:O5"/>
    <mergeCell ref="A1:O1"/>
    <mergeCell ref="A2:O2"/>
    <mergeCell ref="G3:O3"/>
    <mergeCell ref="A4:A5"/>
    <mergeCell ref="C4:C5"/>
    <mergeCell ref="D4:D5"/>
    <mergeCell ref="E4:E5"/>
    <mergeCell ref="B4:B5"/>
    <mergeCell ref="J4:L4"/>
    <mergeCell ref="M4:N4"/>
    <mergeCell ref="F4:I4"/>
    <mergeCell ref="M8:M11"/>
    <mergeCell ref="N8:N11"/>
    <mergeCell ref="E13:E17"/>
    <mergeCell ref="N13:N17"/>
    <mergeCell ref="A20:A22"/>
    <mergeCell ref="B20:B22"/>
    <mergeCell ref="C20:C22"/>
    <mergeCell ref="D20:D22"/>
    <mergeCell ref="E20:E22"/>
    <mergeCell ref="F20:F22"/>
    <mergeCell ref="G20:G22"/>
    <mergeCell ref="H20:H22"/>
    <mergeCell ref="I20:I22"/>
    <mergeCell ref="M20:M22"/>
    <mergeCell ref="N20:N22"/>
    <mergeCell ref="A13:A17"/>
    <mergeCell ref="B13:B17"/>
    <mergeCell ref="C13:C17"/>
    <mergeCell ref="D13:D17"/>
    <mergeCell ref="A33:A34"/>
    <mergeCell ref="B33:B34"/>
    <mergeCell ref="C33:C34"/>
    <mergeCell ref="D33:D34"/>
    <mergeCell ref="E33:E34"/>
    <mergeCell ref="N33:N34"/>
    <mergeCell ref="F33:F34"/>
    <mergeCell ref="G33:G34"/>
    <mergeCell ref="H33:H34"/>
    <mergeCell ref="I33:I34"/>
    <mergeCell ref="M33:M3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상품권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plus01</cp:lastModifiedBy>
  <cp:lastPrinted>2014-05-12T06:17:47Z</cp:lastPrinted>
  <dcterms:created xsi:type="dcterms:W3CDTF">2014-04-03T02:30:06Z</dcterms:created>
  <dcterms:modified xsi:type="dcterms:W3CDTF">2015-04-16T01:36:37Z</dcterms:modified>
</cp:coreProperties>
</file>